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zantaiR\Desktop\7+1\Állami légiközlekedési szak\"/>
    </mc:Choice>
  </mc:AlternateContent>
  <xr:revisionPtr revIDLastSave="0" documentId="13_ncr:1_{10D084AB-2F41-48DB-863F-AFDB969C548F}" xr6:coauthVersionLast="47" xr6:coauthVersionMax="47" xr10:uidLastSave="{00000000-0000-0000-0000-000000000000}"/>
  <bookViews>
    <workbookView xWindow="-120" yWindow="-120" windowWidth="29040" windowHeight="15720" tabRatio="642" activeTab="4" xr2:uid="{00000000-000D-0000-FFFF-FFFF00000000}"/>
  </bookViews>
  <sheets>
    <sheet name="ÁLK_ALAPOZÓ" sheetId="7" r:id="rId1"/>
    <sheet name="LJV_RGV" sheetId="28" r:id="rId2"/>
    <sheet name="LJV_HEV" sheetId="29" r:id="rId3"/>
    <sheet name="KRI_ATC" sheetId="30" r:id="rId4"/>
    <sheet name="KRI_ADC" sheetId="31" r:id="rId5"/>
    <sheet name="KRM_AVI" sheetId="26" r:id="rId6"/>
    <sheet name="KRM_RSH" sheetId="27" r:id="rId7"/>
    <sheet name="Elotanulmanyi rend" sheetId="32" r:id="rId8"/>
    <sheet name="Gyak_rep kovetelmenyek" sheetId="23" r:id="rId9"/>
  </sheets>
  <definedNames>
    <definedName name="_1A83.2_1" localSheetId="7">#REF!</definedName>
    <definedName name="_1A83.2_1" localSheetId="8">#REF!</definedName>
    <definedName name="_1A83.2_1" localSheetId="4">#REF!</definedName>
    <definedName name="_1A83.2_1" localSheetId="3">#REF!</definedName>
    <definedName name="_1A83.2_1" localSheetId="5">#REF!</definedName>
    <definedName name="_1A83.2_1" localSheetId="6">#REF!</definedName>
    <definedName name="_1A83.2_1" localSheetId="2">#REF!</definedName>
    <definedName name="_1A83.2_1" localSheetId="1">#REF!</definedName>
    <definedName name="_1A83.2_1">#REF!</definedName>
    <definedName name="_2A83.2_2" localSheetId="7">#REF!</definedName>
    <definedName name="_2A83.2_2" localSheetId="8">#REF!</definedName>
    <definedName name="_2A83.2_2" localSheetId="4">#REF!</definedName>
    <definedName name="_2A83.2_2" localSheetId="3">#REF!</definedName>
    <definedName name="_2A83.2_2" localSheetId="5">#REF!</definedName>
    <definedName name="_2A83.2_2" localSheetId="6">#REF!</definedName>
    <definedName name="_2A83.2_2" localSheetId="2">#REF!</definedName>
    <definedName name="_2A83.2_2" localSheetId="1">#REF!</definedName>
    <definedName name="_2A83.2_2">#REF!</definedName>
    <definedName name="_3A83.2_3" localSheetId="7">#REF!</definedName>
    <definedName name="_3A83.2_3" localSheetId="8">#REF!</definedName>
    <definedName name="_3A83.2_3" localSheetId="4">#REF!</definedName>
    <definedName name="_3A83.2_3" localSheetId="3">#REF!</definedName>
    <definedName name="_3A83.2_3" localSheetId="5">#REF!</definedName>
    <definedName name="_3A83.2_3" localSheetId="6">#REF!</definedName>
    <definedName name="_3A83.2_3" localSheetId="2">#REF!</definedName>
    <definedName name="_3A83.2_3" localSheetId="1">#REF!</definedName>
    <definedName name="_3A83.2_3">#REF!</definedName>
    <definedName name="_4A83.2_4" localSheetId="7">#REF!</definedName>
    <definedName name="_4A83.2_4" localSheetId="8">#REF!</definedName>
    <definedName name="_4A83.2_4" localSheetId="4">#REF!</definedName>
    <definedName name="_4A83.2_4" localSheetId="3">#REF!</definedName>
    <definedName name="_4A83.2_4" localSheetId="5">#REF!</definedName>
    <definedName name="_4A83.2_4" localSheetId="6">#REF!</definedName>
    <definedName name="_4A83.2_4" localSheetId="2">#REF!</definedName>
    <definedName name="_4A83.2_4" localSheetId="1">#REF!</definedName>
    <definedName name="_4A83.2_4">#REF!</definedName>
    <definedName name="_xlnm._FilterDatabase" localSheetId="0" hidden="1">ÁLK_ALAPOZÓ!$BG$1:$BG$208</definedName>
    <definedName name="_ieiehfiuwehiugvh" localSheetId="8">#REF!</definedName>
    <definedName name="_ieiehfiuwehiugvh" localSheetId="5">#REF!</definedName>
    <definedName name="_ieiehfiuwehiugvh" localSheetId="6">#REF!</definedName>
    <definedName name="_ieiehfiuwehiugvh">#REF!</definedName>
    <definedName name="_LJVRGVII" localSheetId="8">#REF!</definedName>
    <definedName name="_LJVRGVII" localSheetId="4">#REF!</definedName>
    <definedName name="_LJVRGVII" localSheetId="5">#REF!</definedName>
    <definedName name="_LJVRGVII" localSheetId="6">#REF!</definedName>
    <definedName name="_LJVRGVII" localSheetId="2">#REF!</definedName>
    <definedName name="_LJVRGVII">#REF!</definedName>
    <definedName name="_Toc192434765" localSheetId="8">'Gyak_rep kovetelmenyek'!$A$9</definedName>
    <definedName name="A83.2" localSheetId="7">#REF!</definedName>
    <definedName name="A83.2" localSheetId="8">#REF!</definedName>
    <definedName name="A83.2" localSheetId="4">#REF!</definedName>
    <definedName name="A83.2" localSheetId="3">#REF!</definedName>
    <definedName name="A83.2" localSheetId="5">#REF!</definedName>
    <definedName name="A83.2" localSheetId="6">#REF!</definedName>
    <definedName name="A83.2" localSheetId="2">#REF!</definedName>
    <definedName name="A83.2" localSheetId="1">#REF!</definedName>
    <definedName name="A83.2">#REF!</definedName>
    <definedName name="afsdgerg" localSheetId="8">#REF!</definedName>
    <definedName name="afsdgerg" localSheetId="4">#REF!</definedName>
    <definedName name="afsdgerg" localSheetId="5">#REF!</definedName>
    <definedName name="afsdgerg" localSheetId="6">#REF!</definedName>
    <definedName name="afsdgerg" localSheetId="2">#REF!</definedName>
    <definedName name="afsdgerg">#REF!</definedName>
    <definedName name="Avionika" localSheetId="8">#REF!</definedName>
    <definedName name="Avionika" localSheetId="4">#REF!</definedName>
    <definedName name="Avionika" localSheetId="5">#REF!</definedName>
    <definedName name="Avionika" localSheetId="6">#REF!</definedName>
    <definedName name="Avionika" localSheetId="2">#REF!</definedName>
    <definedName name="Avionika">#REF!</definedName>
    <definedName name="df" localSheetId="8">#REF!</definedName>
    <definedName name="df" localSheetId="5">#REF!</definedName>
    <definedName name="df" localSheetId="6">#REF!</definedName>
    <definedName name="df">#REF!</definedName>
    <definedName name="éqlwdjpwoq" localSheetId="8">#REF!</definedName>
    <definedName name="éqlwdjpwoq" localSheetId="5">#REF!</definedName>
    <definedName name="éqlwdjpwoq" localSheetId="6">#REF!</definedName>
    <definedName name="éqlwdjpwoq">#REF!</definedName>
    <definedName name="Hadtáp">#REF!</definedName>
    <definedName name="Katonai_pénzügyi">#REF!</definedName>
    <definedName name="kozl">#REF!</definedName>
    <definedName name="másol" localSheetId="7">#REF!</definedName>
    <definedName name="másol" localSheetId="8">#REF!</definedName>
    <definedName name="másol" localSheetId="4">#REF!</definedName>
    <definedName name="másol" localSheetId="3">#REF!</definedName>
    <definedName name="másol" localSheetId="5">#REF!</definedName>
    <definedName name="másol" localSheetId="6">#REF!</definedName>
    <definedName name="másol" localSheetId="2">#REF!</definedName>
    <definedName name="másol" localSheetId="1">#REF!</definedName>
    <definedName name="másol">#REF!</definedName>
    <definedName name="_xlnm.Print_Area" localSheetId="0">ÁLK_ALAPOZÓ!$A$1:$BG$69</definedName>
    <definedName name="_xlnm.Print_Area" localSheetId="4">KRI_ADC!$A$1:$BG$60</definedName>
    <definedName name="_xlnm.Print_Area" localSheetId="3">KRI_ATC!$A$1:$BG$60</definedName>
    <definedName name="_xlnm.Print_Area" localSheetId="6">KRM_RSH!$A$1:$BG$59</definedName>
    <definedName name="_xlnm.Print_Area" localSheetId="2">LJV_HEV!$A$1:$BG$59</definedName>
    <definedName name="_xlnm.Print_Area" localSheetId="1">LJV_RGV!$A$1:$BG$63</definedName>
    <definedName name="Print_Area" localSheetId="0">ÁLK_ALAPOZÓ!$A$1:$BE$107</definedName>
    <definedName name="Print_Area" localSheetId="7">'Elotanulmanyi rend'!$A$1:$E$78</definedName>
    <definedName name="Print_Area" localSheetId="8">'Gyak_rep kovetelmenyek'!$A$1:$A$21</definedName>
    <definedName name="Print_Area" localSheetId="4">KRI_ADC!$A$1:$BE$60</definedName>
    <definedName name="Print_Area" localSheetId="3">KRI_ATC!$A$1:$BE$60</definedName>
    <definedName name="Print_Area" localSheetId="5">KRM_AVI!$A$1:$BE$61</definedName>
    <definedName name="Print_Area" localSheetId="6">KRM_RSH!$A$1:$BE$59</definedName>
    <definedName name="Print_Area" localSheetId="2">LJV_HEV!$A$1:$BE$59</definedName>
    <definedName name="Print_Area" localSheetId="1">LJV_RGV!$A$1:$BE$63</definedName>
    <definedName name="rv" localSheetId="8">#REF!</definedName>
    <definedName name="rv" localSheetId="4">#REF!</definedName>
    <definedName name="rv" localSheetId="5">#REF!</definedName>
    <definedName name="rv" localSheetId="6">#REF!</definedName>
    <definedName name="rv" localSheetId="2">#REF!</definedName>
    <definedName name="rv">#REF!</definedName>
    <definedName name="SHM" localSheetId="8">#REF!</definedName>
    <definedName name="SHM" localSheetId="4">#REF!</definedName>
    <definedName name="SHM" localSheetId="5">#REF!</definedName>
    <definedName name="SHM" localSheetId="6">#REF!</definedName>
    <definedName name="SHM" localSheetId="2">#REF!</definedName>
    <definedName name="SHM">#REF!</definedName>
    <definedName name="wuqgd" localSheetId="8">#REF!</definedName>
    <definedName name="wuqgd" localSheetId="5">#REF!</definedName>
    <definedName name="wuqgd" localSheetId="6">#REF!</definedName>
    <definedName name="wuqg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" i="7" l="1"/>
  <c r="W57" i="7"/>
  <c r="S57" i="7"/>
  <c r="Q57" i="7"/>
  <c r="Q56" i="7"/>
  <c r="S56" i="7"/>
  <c r="Q58" i="7"/>
  <c r="AC59" i="7"/>
  <c r="AE59" i="7"/>
  <c r="AI59" i="7"/>
  <c r="AK59" i="7"/>
  <c r="AK71" i="7" l="1"/>
  <c r="AI71" i="7"/>
  <c r="AK70" i="7"/>
  <c r="AI70" i="7"/>
  <c r="BC12" i="7" l="1"/>
  <c r="BC13" i="7"/>
  <c r="BC14" i="7"/>
  <c r="BC15" i="7"/>
  <c r="BC11" i="7"/>
  <c r="G15" i="7" l="1"/>
  <c r="G14" i="7"/>
  <c r="G13" i="7"/>
  <c r="G11" i="7"/>
  <c r="I10" i="27" l="1"/>
  <c r="O10" i="27"/>
  <c r="U10" i="27"/>
  <c r="AA10" i="27"/>
  <c r="AG10" i="27"/>
  <c r="AM10" i="27"/>
  <c r="AS10" i="27"/>
  <c r="AY10" i="27"/>
  <c r="I10" i="26"/>
  <c r="O10" i="26"/>
  <c r="U10" i="26"/>
  <c r="AA10" i="26"/>
  <c r="AG10" i="26"/>
  <c r="AM10" i="26"/>
  <c r="AS10" i="26"/>
  <c r="AY10" i="26"/>
  <c r="I10" i="31"/>
  <c r="O10" i="31"/>
  <c r="U10" i="31"/>
  <c r="AA10" i="31"/>
  <c r="AG10" i="31"/>
  <c r="AM10" i="31"/>
  <c r="AS10" i="31"/>
  <c r="AY10" i="31"/>
  <c r="O10" i="30"/>
  <c r="U10" i="30"/>
  <c r="AA10" i="30"/>
  <c r="AG10" i="30"/>
  <c r="AM10" i="30"/>
  <c r="AS10" i="30"/>
  <c r="AY10" i="30"/>
  <c r="I10" i="30"/>
  <c r="I10" i="29"/>
  <c r="O10" i="29"/>
  <c r="U10" i="29"/>
  <c r="AA10" i="29"/>
  <c r="AG10" i="29"/>
  <c r="AM10" i="29"/>
  <c r="AS10" i="29"/>
  <c r="AY10" i="29"/>
  <c r="AA10" i="28"/>
  <c r="AG10" i="28"/>
  <c r="AM10" i="28"/>
  <c r="AS10" i="28"/>
  <c r="AY10" i="28"/>
  <c r="I10" i="28"/>
  <c r="O10" i="28"/>
  <c r="U10" i="28"/>
  <c r="BE31" i="7"/>
  <c r="BD31" i="7"/>
  <c r="BC31" i="7"/>
  <c r="BB31" i="7"/>
  <c r="BA31" i="7"/>
  <c r="AZ31" i="7"/>
  <c r="AW31" i="7"/>
  <c r="AU31" i="7"/>
  <c r="AQ31" i="7"/>
  <c r="AO31" i="7"/>
  <c r="AK31" i="7"/>
  <c r="AI31" i="7"/>
  <c r="AE31" i="7"/>
  <c r="AC31" i="7"/>
  <c r="Y31" i="7"/>
  <c r="W31" i="7"/>
  <c r="S31" i="7"/>
  <c r="Q31" i="7"/>
  <c r="M31" i="7"/>
  <c r="K31" i="7"/>
  <c r="G31" i="7"/>
  <c r="E31" i="7"/>
  <c r="AQ90" i="7" l="1"/>
  <c r="AO90" i="7"/>
  <c r="E90" i="7"/>
  <c r="G90" i="7"/>
  <c r="K90" i="7"/>
  <c r="M90" i="7"/>
  <c r="Q90" i="7"/>
  <c r="S90" i="7"/>
  <c r="W90" i="7"/>
  <c r="Y90" i="7"/>
  <c r="AC90" i="7"/>
  <c r="AE90" i="7"/>
  <c r="AI90" i="7"/>
  <c r="AK90" i="7"/>
  <c r="AU90" i="7"/>
  <c r="AW90" i="7"/>
  <c r="AY59" i="31"/>
  <c r="AS59" i="31"/>
  <c r="AM59" i="31"/>
  <c r="AG59" i="31"/>
  <c r="AA59" i="31"/>
  <c r="U59" i="31"/>
  <c r="O59" i="31"/>
  <c r="I59" i="31"/>
  <c r="AY58" i="31"/>
  <c r="AS58" i="31"/>
  <c r="AM58" i="31"/>
  <c r="AG58" i="31"/>
  <c r="AA58" i="31"/>
  <c r="U58" i="31"/>
  <c r="O58" i="31"/>
  <c r="I58" i="31"/>
  <c r="AY57" i="31"/>
  <c r="AS57" i="31"/>
  <c r="AM57" i="31"/>
  <c r="AG57" i="31"/>
  <c r="AA57" i="31"/>
  <c r="U57" i="31"/>
  <c r="O57" i="31"/>
  <c r="I57" i="31"/>
  <c r="AY56" i="31"/>
  <c r="AS56" i="31"/>
  <c r="AM56" i="31"/>
  <c r="AG56" i="31"/>
  <c r="AA56" i="31"/>
  <c r="U56" i="31"/>
  <c r="O56" i="31"/>
  <c r="I56" i="31"/>
  <c r="AY55" i="31"/>
  <c r="AS55" i="31"/>
  <c r="AM55" i="31"/>
  <c r="AG55" i="31"/>
  <c r="AA55" i="31"/>
  <c r="U55" i="31"/>
  <c r="O55" i="31"/>
  <c r="I55" i="31"/>
  <c r="AY54" i="31"/>
  <c r="AS54" i="31"/>
  <c r="AM54" i="31"/>
  <c r="AG54" i="31"/>
  <c r="AA54" i="31"/>
  <c r="U54" i="31"/>
  <c r="O54" i="31"/>
  <c r="I54" i="31"/>
  <c r="AY53" i="31"/>
  <c r="AS53" i="31"/>
  <c r="AM53" i="31"/>
  <c r="AG53" i="31"/>
  <c r="AA53" i="31"/>
  <c r="U53" i="31"/>
  <c r="O53" i="31"/>
  <c r="I53" i="31"/>
  <c r="AY52" i="31"/>
  <c r="AS52" i="31"/>
  <c r="AM52" i="31"/>
  <c r="AG52" i="31"/>
  <c r="AA52" i="31"/>
  <c r="U52" i="31"/>
  <c r="O52" i="31"/>
  <c r="I52" i="31"/>
  <c r="AY51" i="31"/>
  <c r="AS51" i="31"/>
  <c r="AM51" i="31"/>
  <c r="AG51" i="31"/>
  <c r="AA51" i="31"/>
  <c r="U51" i="31"/>
  <c r="O51" i="31"/>
  <c r="I51" i="31"/>
  <c r="AY50" i="31"/>
  <c r="AS50" i="31"/>
  <c r="AM50" i="31"/>
  <c r="AG50" i="31"/>
  <c r="AA50" i="31"/>
  <c r="U50" i="31"/>
  <c r="O50" i="31"/>
  <c r="I50" i="31"/>
  <c r="AY49" i="31"/>
  <c r="AS49" i="31"/>
  <c r="AM49" i="31"/>
  <c r="AG49" i="31"/>
  <c r="AA49" i="31"/>
  <c r="U49" i="31"/>
  <c r="O49" i="31"/>
  <c r="I49" i="31"/>
  <c r="AY48" i="31"/>
  <c r="AS48" i="31"/>
  <c r="AM48" i="31"/>
  <c r="AG48" i="31"/>
  <c r="AA48" i="31"/>
  <c r="U48" i="31"/>
  <c r="O48" i="31"/>
  <c r="I48" i="31"/>
  <c r="AV44" i="31"/>
  <c r="AW44" i="31" s="1"/>
  <c r="AT44" i="31"/>
  <c r="AU44" i="31" s="1"/>
  <c r="AP44" i="31"/>
  <c r="AQ44" i="31" s="1"/>
  <c r="AN44" i="31"/>
  <c r="AO44" i="31" s="1"/>
  <c r="AJ44" i="31"/>
  <c r="AK44" i="31" s="1"/>
  <c r="AH44" i="31"/>
  <c r="AI44" i="31" s="1"/>
  <c r="AD44" i="31"/>
  <c r="AE44" i="31" s="1"/>
  <c r="AB44" i="31"/>
  <c r="AC44" i="31" s="1"/>
  <c r="X44" i="31"/>
  <c r="Y44" i="31" s="1"/>
  <c r="V44" i="31"/>
  <c r="W44" i="31" s="1"/>
  <c r="R44" i="31"/>
  <c r="S44" i="31" s="1"/>
  <c r="P44" i="31"/>
  <c r="L44" i="31"/>
  <c r="M44" i="31" s="1"/>
  <c r="J44" i="31"/>
  <c r="K44" i="31" s="1"/>
  <c r="F44" i="31"/>
  <c r="G44" i="31" s="1"/>
  <c r="D44" i="31"/>
  <c r="E44" i="31" s="1"/>
  <c r="BE42" i="31"/>
  <c r="BD42" i="31"/>
  <c r="BC42" i="31"/>
  <c r="BB42" i="31"/>
  <c r="BA42" i="31"/>
  <c r="AZ42" i="31"/>
  <c r="AW42" i="31"/>
  <c r="AU42" i="31"/>
  <c r="AQ42" i="31"/>
  <c r="AO42" i="31"/>
  <c r="AK42" i="31"/>
  <c r="AI42" i="31"/>
  <c r="AE42" i="31"/>
  <c r="AC42" i="31"/>
  <c r="Y42" i="31"/>
  <c r="W42" i="31"/>
  <c r="S42" i="31"/>
  <c r="Q42" i="31"/>
  <c r="M42" i="31"/>
  <c r="K42" i="31"/>
  <c r="G42" i="31"/>
  <c r="E42" i="31"/>
  <c r="BE41" i="31"/>
  <c r="BD41" i="31"/>
  <c r="BC41" i="31"/>
  <c r="BB41" i="31"/>
  <c r="BA41" i="31"/>
  <c r="AZ41" i="31"/>
  <c r="AW41" i="31"/>
  <c r="AU41" i="31"/>
  <c r="AX38" i="31"/>
  <c r="AV38" i="31"/>
  <c r="AT38" i="31"/>
  <c r="AR38" i="31"/>
  <c r="AP38" i="31"/>
  <c r="AN38" i="31"/>
  <c r="AL38" i="31"/>
  <c r="AJ38" i="31"/>
  <c r="AH38" i="31"/>
  <c r="AF38" i="31"/>
  <c r="AD38" i="31"/>
  <c r="AB38" i="31"/>
  <c r="Z38" i="31"/>
  <c r="X38" i="31"/>
  <c r="V38" i="31"/>
  <c r="T38" i="31"/>
  <c r="R38" i="31"/>
  <c r="P38" i="31"/>
  <c r="N38" i="31"/>
  <c r="L38" i="31"/>
  <c r="J38" i="31"/>
  <c r="H38" i="31"/>
  <c r="F38" i="31"/>
  <c r="D38" i="31"/>
  <c r="BE37" i="31"/>
  <c r="BD37" i="31"/>
  <c r="BC37" i="31"/>
  <c r="BB37" i="31"/>
  <c r="BA37" i="31"/>
  <c r="AZ37" i="31"/>
  <c r="AW37" i="31"/>
  <c r="BE36" i="31"/>
  <c r="BD36" i="31"/>
  <c r="BC36" i="31"/>
  <c r="BB36" i="31"/>
  <c r="BA36" i="31"/>
  <c r="AZ36" i="31"/>
  <c r="AW36" i="31"/>
  <c r="AU36" i="31"/>
  <c r="AQ36" i="31"/>
  <c r="AO36" i="31"/>
  <c r="AK36" i="31"/>
  <c r="AI36" i="31"/>
  <c r="AE36" i="31"/>
  <c r="AC36" i="31"/>
  <c r="Y36" i="31"/>
  <c r="W36" i="31"/>
  <c r="S36" i="31"/>
  <c r="Q36" i="31"/>
  <c r="M36" i="31"/>
  <c r="K36" i="31"/>
  <c r="G36" i="31"/>
  <c r="E36" i="31"/>
  <c r="BE35" i="31"/>
  <c r="BD35" i="31"/>
  <c r="BC35" i="31"/>
  <c r="BB35" i="31"/>
  <c r="BA35" i="31"/>
  <c r="AZ35" i="31"/>
  <c r="AQ35" i="31"/>
  <c r="AO35" i="31"/>
  <c r="AK35" i="31"/>
  <c r="AI35" i="31"/>
  <c r="AE35" i="31"/>
  <c r="AC35" i="31"/>
  <c r="Y35" i="31"/>
  <c r="W35" i="31"/>
  <c r="S35" i="31"/>
  <c r="Q35" i="31"/>
  <c r="BE34" i="31"/>
  <c r="BD34" i="31"/>
  <c r="BC34" i="31"/>
  <c r="BB34" i="31"/>
  <c r="BA34" i="31"/>
  <c r="AZ34" i="31"/>
  <c r="AW34" i="31"/>
  <c r="AU34" i="31"/>
  <c r="AQ34" i="31"/>
  <c r="AO34" i="31"/>
  <c r="AK34" i="31"/>
  <c r="AI34" i="31"/>
  <c r="AE34" i="31"/>
  <c r="AC34" i="31"/>
  <c r="Y34" i="31"/>
  <c r="W34" i="31"/>
  <c r="S34" i="31"/>
  <c r="Q34" i="31"/>
  <c r="M34" i="31"/>
  <c r="K34" i="31"/>
  <c r="G34" i="31"/>
  <c r="E34" i="31"/>
  <c r="BE33" i="31"/>
  <c r="BD33" i="31"/>
  <c r="BC33" i="31"/>
  <c r="BB33" i="31"/>
  <c r="BA33" i="31"/>
  <c r="AZ33" i="31"/>
  <c r="AQ33" i="31"/>
  <c r="AO33" i="31"/>
  <c r="AK33" i="31"/>
  <c r="AI33" i="31"/>
  <c r="AE33" i="31"/>
  <c r="AC33" i="31"/>
  <c r="Y33" i="31"/>
  <c r="W33" i="31"/>
  <c r="S33" i="31"/>
  <c r="Q33" i="31"/>
  <c r="BE32" i="31"/>
  <c r="BD32" i="31"/>
  <c r="BC32" i="31"/>
  <c r="BB32" i="31"/>
  <c r="BA32" i="31"/>
  <c r="AZ32" i="31"/>
  <c r="AW32" i="31"/>
  <c r="AU32" i="31"/>
  <c r="AQ32" i="31"/>
  <c r="AO32" i="31"/>
  <c r="AK32" i="31"/>
  <c r="AI32" i="31"/>
  <c r="AE32" i="31"/>
  <c r="AC32" i="31"/>
  <c r="Y32" i="31"/>
  <c r="W32" i="31"/>
  <c r="S32" i="31"/>
  <c r="Q32" i="31"/>
  <c r="BE31" i="31"/>
  <c r="BD31" i="31"/>
  <c r="BC31" i="31"/>
  <c r="BB31" i="31"/>
  <c r="BA31" i="31"/>
  <c r="AZ31" i="31"/>
  <c r="AW31" i="31"/>
  <c r="AU31" i="31"/>
  <c r="AQ31" i="31"/>
  <c r="AO31" i="31"/>
  <c r="AK31" i="31"/>
  <c r="AI31" i="31"/>
  <c r="AE31" i="31"/>
  <c r="AC31" i="31"/>
  <c r="Y31" i="31"/>
  <c r="W31" i="31"/>
  <c r="S31" i="31"/>
  <c r="Q31" i="31"/>
  <c r="BE30" i="31"/>
  <c r="BD30" i="31"/>
  <c r="BC30" i="31"/>
  <c r="BB30" i="31"/>
  <c r="BA30" i="31"/>
  <c r="AZ30" i="31"/>
  <c r="AW30" i="31"/>
  <c r="AU30" i="31"/>
  <c r="AQ30" i="31"/>
  <c r="AO30" i="31"/>
  <c r="AK30" i="31"/>
  <c r="AI30" i="31"/>
  <c r="AE30" i="31"/>
  <c r="AC30" i="31"/>
  <c r="Y30" i="31"/>
  <c r="W30" i="31"/>
  <c r="S30" i="31"/>
  <c r="Q30" i="31"/>
  <c r="BE29" i="31"/>
  <c r="BD29" i="31"/>
  <c r="BC29" i="31"/>
  <c r="BB29" i="31"/>
  <c r="BA29" i="31"/>
  <c r="AZ29" i="31"/>
  <c r="AW29" i="31"/>
  <c r="AU29" i="31"/>
  <c r="AQ29" i="31"/>
  <c r="AO29" i="31"/>
  <c r="AK29" i="31"/>
  <c r="AI29" i="31"/>
  <c r="AE29" i="31"/>
  <c r="AC29" i="31"/>
  <c r="Y29" i="31"/>
  <c r="W29" i="31"/>
  <c r="S29" i="31"/>
  <c r="Q29" i="31"/>
  <c r="M29" i="31"/>
  <c r="K29" i="31"/>
  <c r="BE28" i="31"/>
  <c r="BD28" i="31"/>
  <c r="BC28" i="31"/>
  <c r="BB28" i="31"/>
  <c r="BA28" i="31"/>
  <c r="AZ28" i="31"/>
  <c r="AW28" i="31"/>
  <c r="AU28" i="31"/>
  <c r="AQ28" i="31"/>
  <c r="AO28" i="31"/>
  <c r="AK28" i="31"/>
  <c r="AI28" i="31"/>
  <c r="AE28" i="31"/>
  <c r="AC28" i="31"/>
  <c r="Y28" i="31"/>
  <c r="W28" i="31"/>
  <c r="S28" i="31"/>
  <c r="Q28" i="31"/>
  <c r="M28" i="31"/>
  <c r="K28" i="31"/>
  <c r="BE27" i="31"/>
  <c r="BD27" i="31"/>
  <c r="BC27" i="31"/>
  <c r="BB27" i="31"/>
  <c r="BA27" i="31"/>
  <c r="AZ27" i="31"/>
  <c r="AW27" i="31"/>
  <c r="AU27" i="31"/>
  <c r="AQ27" i="31"/>
  <c r="AO27" i="31"/>
  <c r="AK27" i="31"/>
  <c r="AI27" i="31"/>
  <c r="AE27" i="31"/>
  <c r="AC27" i="31"/>
  <c r="Y27" i="31"/>
  <c r="W27" i="31"/>
  <c r="S27" i="31"/>
  <c r="Q27" i="31"/>
  <c r="BE26" i="31"/>
  <c r="BD26" i="31"/>
  <c r="BC26" i="31"/>
  <c r="BB26" i="31"/>
  <c r="BA26" i="31"/>
  <c r="AZ26" i="31"/>
  <c r="AW26" i="31"/>
  <c r="AU26" i="31"/>
  <c r="AQ26" i="31"/>
  <c r="AO26" i="31"/>
  <c r="AK26" i="31"/>
  <c r="AI26" i="31"/>
  <c r="AE26" i="31"/>
  <c r="AC26" i="31"/>
  <c r="Y26" i="31"/>
  <c r="W26" i="31"/>
  <c r="S26" i="31"/>
  <c r="Q26" i="31"/>
  <c r="M26" i="31"/>
  <c r="K26" i="31"/>
  <c r="G26" i="31"/>
  <c r="E26" i="31"/>
  <c r="BE25" i="31"/>
  <c r="BD25" i="31"/>
  <c r="BC25" i="31"/>
  <c r="BB25" i="31"/>
  <c r="BA25" i="31"/>
  <c r="AZ25" i="31"/>
  <c r="AW25" i="31"/>
  <c r="AU25" i="31"/>
  <c r="AQ25" i="31"/>
  <c r="AO25" i="31"/>
  <c r="AK25" i="31"/>
  <c r="AI25" i="31"/>
  <c r="AE25" i="31"/>
  <c r="AC25" i="31"/>
  <c r="Y25" i="31"/>
  <c r="W25" i="31"/>
  <c r="S25" i="31"/>
  <c r="Q25" i="31"/>
  <c r="M25" i="31"/>
  <c r="K25" i="31"/>
  <c r="G25" i="31"/>
  <c r="E25" i="31"/>
  <c r="BE24" i="31"/>
  <c r="BD24" i="31"/>
  <c r="BC24" i="31"/>
  <c r="BB24" i="31"/>
  <c r="BA24" i="31"/>
  <c r="AZ24" i="31"/>
  <c r="AW24" i="31"/>
  <c r="AU24" i="31"/>
  <c r="AQ24" i="31"/>
  <c r="AO24" i="31"/>
  <c r="AK24" i="31"/>
  <c r="AI24" i="31"/>
  <c r="AE24" i="31"/>
  <c r="AC24" i="31"/>
  <c r="Y24" i="31"/>
  <c r="W24" i="31"/>
  <c r="S24" i="31"/>
  <c r="Q24" i="31"/>
  <c r="M24" i="31"/>
  <c r="K24" i="31"/>
  <c r="G24" i="31"/>
  <c r="E24" i="31"/>
  <c r="BE23" i="31"/>
  <c r="BD23" i="31"/>
  <c r="BC23" i="31"/>
  <c r="BB23" i="31"/>
  <c r="BA23" i="31"/>
  <c r="AZ23" i="31"/>
  <c r="AW23" i="31"/>
  <c r="AU23" i="31"/>
  <c r="AQ23" i="31"/>
  <c r="AO23" i="31"/>
  <c r="AK23" i="31"/>
  <c r="AI23" i="31"/>
  <c r="AE23" i="31"/>
  <c r="AC23" i="31"/>
  <c r="Y23" i="31"/>
  <c r="W23" i="31"/>
  <c r="S23" i="31"/>
  <c r="Q23" i="31"/>
  <c r="M23" i="31"/>
  <c r="K23" i="31"/>
  <c r="G23" i="31"/>
  <c r="E23" i="31"/>
  <c r="BE22" i="31"/>
  <c r="BD22" i="31"/>
  <c r="BC22" i="31"/>
  <c r="BB22" i="31"/>
  <c r="BA22" i="31"/>
  <c r="AZ22" i="31"/>
  <c r="AW22" i="31"/>
  <c r="AU22" i="31"/>
  <c r="AQ22" i="31"/>
  <c r="AO22" i="31"/>
  <c r="AK22" i="31"/>
  <c r="AI22" i="31"/>
  <c r="AE22" i="31"/>
  <c r="AC22" i="31"/>
  <c r="Y22" i="31"/>
  <c r="W22" i="31"/>
  <c r="S22" i="31"/>
  <c r="Q22" i="31"/>
  <c r="M22" i="31"/>
  <c r="K22" i="31"/>
  <c r="G22" i="31"/>
  <c r="E22" i="31"/>
  <c r="BE21" i="31"/>
  <c r="BD21" i="31"/>
  <c r="BC21" i="31"/>
  <c r="BB21" i="31"/>
  <c r="BA21" i="31"/>
  <c r="AZ21" i="31"/>
  <c r="AW21" i="31"/>
  <c r="AU21" i="31"/>
  <c r="AQ21" i="31"/>
  <c r="AO21" i="31"/>
  <c r="AK21" i="31"/>
  <c r="AI21" i="31"/>
  <c r="AE21" i="31"/>
  <c r="AC21" i="31"/>
  <c r="Y21" i="31"/>
  <c r="W21" i="31"/>
  <c r="S21" i="31"/>
  <c r="Q21" i="31"/>
  <c r="M21" i="31"/>
  <c r="K21" i="31"/>
  <c r="G21" i="31"/>
  <c r="E21" i="31"/>
  <c r="BE20" i="31"/>
  <c r="BD20" i="31"/>
  <c r="BC20" i="31"/>
  <c r="BB20" i="31"/>
  <c r="BA20" i="31"/>
  <c r="AZ20" i="31"/>
  <c r="AW20" i="31"/>
  <c r="AU20" i="31"/>
  <c r="AQ20" i="31"/>
  <c r="AO20" i="31"/>
  <c r="AK20" i="31"/>
  <c r="AI20" i="31"/>
  <c r="AE20" i="31"/>
  <c r="AC20" i="31"/>
  <c r="Y20" i="31"/>
  <c r="W20" i="31"/>
  <c r="S20" i="31"/>
  <c r="Q20" i="31"/>
  <c r="M20" i="31"/>
  <c r="K20" i="31"/>
  <c r="G20" i="31"/>
  <c r="E20" i="31"/>
  <c r="BE19" i="31"/>
  <c r="BD19" i="31"/>
  <c r="BC19" i="31"/>
  <c r="BB19" i="31"/>
  <c r="BA19" i="31"/>
  <c r="AZ19" i="31"/>
  <c r="AW19" i="31"/>
  <c r="AU19" i="31"/>
  <c r="AQ19" i="31"/>
  <c r="AO19" i="31"/>
  <c r="AK19" i="31"/>
  <c r="AI19" i="31"/>
  <c r="AE19" i="31"/>
  <c r="AC19" i="31"/>
  <c r="Y19" i="31"/>
  <c r="W19" i="31"/>
  <c r="S19" i="31"/>
  <c r="Q19" i="31"/>
  <c r="M19" i="31"/>
  <c r="K19" i="31"/>
  <c r="G19" i="31"/>
  <c r="E19" i="31"/>
  <c r="BE18" i="31"/>
  <c r="BD18" i="31"/>
  <c r="BC18" i="31"/>
  <c r="BB18" i="31"/>
  <c r="BA18" i="31"/>
  <c r="AZ18" i="31"/>
  <c r="AW18" i="31"/>
  <c r="AU18" i="31"/>
  <c r="AQ18" i="31"/>
  <c r="AO18" i="31"/>
  <c r="AK18" i="31"/>
  <c r="AI18" i="31"/>
  <c r="AE18" i="31"/>
  <c r="AC18" i="31"/>
  <c r="Y18" i="31"/>
  <c r="W18" i="31"/>
  <c r="S18" i="31"/>
  <c r="Q18" i="31"/>
  <c r="M18" i="31"/>
  <c r="K18" i="31"/>
  <c r="G18" i="31"/>
  <c r="E18" i="31"/>
  <c r="BE17" i="31"/>
  <c r="BD17" i="31"/>
  <c r="BC17" i="31"/>
  <c r="BB17" i="31"/>
  <c r="BA17" i="31"/>
  <c r="AZ17" i="31"/>
  <c r="AW17" i="31"/>
  <c r="AU17" i="31"/>
  <c r="AQ17" i="31"/>
  <c r="AO17" i="31"/>
  <c r="AK17" i="31"/>
  <c r="AI17" i="31"/>
  <c r="AE17" i="31"/>
  <c r="AC17" i="31"/>
  <c r="Y17" i="31"/>
  <c r="W17" i="31"/>
  <c r="S17" i="31"/>
  <c r="Q17" i="31"/>
  <c r="M17" i="31"/>
  <c r="K17" i="31"/>
  <c r="G17" i="31"/>
  <c r="E17" i="31"/>
  <c r="BE16" i="31"/>
  <c r="BD16" i="31"/>
  <c r="BC16" i="31"/>
  <c r="BB16" i="31"/>
  <c r="BA16" i="31"/>
  <c r="AZ16" i="31"/>
  <c r="AW16" i="31"/>
  <c r="AU16" i="31"/>
  <c r="AQ16" i="31"/>
  <c r="AO16" i="31"/>
  <c r="AK16" i="31"/>
  <c r="AI16" i="31"/>
  <c r="AE16" i="31"/>
  <c r="AC16" i="31"/>
  <c r="Y16" i="31"/>
  <c r="W16" i="31"/>
  <c r="BE15" i="31"/>
  <c r="BD15" i="31"/>
  <c r="BC15" i="31"/>
  <c r="BB15" i="31"/>
  <c r="BA15" i="31"/>
  <c r="AZ15" i="31"/>
  <c r="AW15" i="31"/>
  <c r="AU15" i="31"/>
  <c r="AQ15" i="31"/>
  <c r="AO15" i="31"/>
  <c r="AK15" i="31"/>
  <c r="AI15" i="31"/>
  <c r="AE15" i="31"/>
  <c r="AC15" i="31"/>
  <c r="Y15" i="31"/>
  <c r="W15" i="31"/>
  <c r="BE14" i="31"/>
  <c r="BD14" i="31"/>
  <c r="BC14" i="31"/>
  <c r="BB14" i="31"/>
  <c r="BA14" i="31"/>
  <c r="AZ14" i="31"/>
  <c r="AW14" i="31"/>
  <c r="AU14" i="31"/>
  <c r="AQ14" i="31"/>
  <c r="AO14" i="31"/>
  <c r="AK14" i="31"/>
  <c r="AI14" i="31"/>
  <c r="AE14" i="31"/>
  <c r="AC14" i="31"/>
  <c r="Y14" i="31"/>
  <c r="W14" i="31"/>
  <c r="BE13" i="31"/>
  <c r="BD13" i="31"/>
  <c r="BC13" i="31"/>
  <c r="BB13" i="31"/>
  <c r="BA13" i="31"/>
  <c r="AZ13" i="31"/>
  <c r="AW13" i="31"/>
  <c r="AU13" i="31"/>
  <c r="AQ13" i="31"/>
  <c r="AO13" i="31"/>
  <c r="AK13" i="31"/>
  <c r="AI13" i="31"/>
  <c r="AE13" i="31"/>
  <c r="AC13" i="31"/>
  <c r="Y13" i="31"/>
  <c r="W13" i="31"/>
  <c r="S13" i="31"/>
  <c r="Q13" i="31"/>
  <c r="M13" i="31"/>
  <c r="K13" i="31"/>
  <c r="G13" i="31"/>
  <c r="E13" i="31"/>
  <c r="BE12" i="31"/>
  <c r="BD12" i="31"/>
  <c r="BC12" i="31"/>
  <c r="BB12" i="31"/>
  <c r="BA12" i="31"/>
  <c r="AZ12" i="31"/>
  <c r="AW12" i="31"/>
  <c r="AU12" i="31"/>
  <c r="AQ12" i="31"/>
  <c r="AO12" i="31"/>
  <c r="AK12" i="31"/>
  <c r="AI12" i="31"/>
  <c r="AE12" i="31"/>
  <c r="AC12" i="31"/>
  <c r="Y12" i="31"/>
  <c r="W12" i="31"/>
  <c r="AY59" i="30"/>
  <c r="AS59" i="30"/>
  <c r="AM59" i="30"/>
  <c r="AG59" i="30"/>
  <c r="AA59" i="30"/>
  <c r="U59" i="30"/>
  <c r="O59" i="30"/>
  <c r="I59" i="30"/>
  <c r="AY58" i="30"/>
  <c r="AS58" i="30"/>
  <c r="AM58" i="30"/>
  <c r="AG58" i="30"/>
  <c r="AA58" i="30"/>
  <c r="U58" i="30"/>
  <c r="O58" i="30"/>
  <c r="I58" i="30"/>
  <c r="AY57" i="30"/>
  <c r="AS57" i="30"/>
  <c r="AM57" i="30"/>
  <c r="AG57" i="30"/>
  <c r="AA57" i="30"/>
  <c r="U57" i="30"/>
  <c r="O57" i="30"/>
  <c r="I57" i="30"/>
  <c r="AY56" i="30"/>
  <c r="AS56" i="30"/>
  <c r="AM56" i="30"/>
  <c r="AG56" i="30"/>
  <c r="AA56" i="30"/>
  <c r="U56" i="30"/>
  <c r="O56" i="30"/>
  <c r="I56" i="30"/>
  <c r="AY55" i="30"/>
  <c r="AS55" i="30"/>
  <c r="AM55" i="30"/>
  <c r="AG55" i="30"/>
  <c r="AA55" i="30"/>
  <c r="U55" i="30"/>
  <c r="O55" i="30"/>
  <c r="I55" i="30"/>
  <c r="AY54" i="30"/>
  <c r="AS54" i="30"/>
  <c r="AM54" i="30"/>
  <c r="AG54" i="30"/>
  <c r="AA54" i="30"/>
  <c r="U54" i="30"/>
  <c r="O54" i="30"/>
  <c r="I54" i="30"/>
  <c r="AY53" i="30"/>
  <c r="AS53" i="30"/>
  <c r="AM53" i="30"/>
  <c r="AG53" i="30"/>
  <c r="AA53" i="30"/>
  <c r="U53" i="30"/>
  <c r="O53" i="30"/>
  <c r="I53" i="30"/>
  <c r="AY52" i="30"/>
  <c r="AS52" i="30"/>
  <c r="AM52" i="30"/>
  <c r="AG52" i="30"/>
  <c r="AA52" i="30"/>
  <c r="U52" i="30"/>
  <c r="O52" i="30"/>
  <c r="I52" i="30"/>
  <c r="AY51" i="30"/>
  <c r="AS51" i="30"/>
  <c r="AM51" i="30"/>
  <c r="AG51" i="30"/>
  <c r="AA51" i="30"/>
  <c r="U51" i="30"/>
  <c r="O51" i="30"/>
  <c r="I51" i="30"/>
  <c r="AY50" i="30"/>
  <c r="AS50" i="30"/>
  <c r="AM50" i="30"/>
  <c r="AG50" i="30"/>
  <c r="AA50" i="30"/>
  <c r="U50" i="30"/>
  <c r="O50" i="30"/>
  <c r="I50" i="30"/>
  <c r="AY49" i="30"/>
  <c r="AS49" i="30"/>
  <c r="AM49" i="30"/>
  <c r="AG49" i="30"/>
  <c r="AA49" i="30"/>
  <c r="U49" i="30"/>
  <c r="O49" i="30"/>
  <c r="I49" i="30"/>
  <c r="AY48" i="30"/>
  <c r="AS48" i="30"/>
  <c r="AM48" i="30"/>
  <c r="AG48" i="30"/>
  <c r="AA48" i="30"/>
  <c r="U48" i="30"/>
  <c r="O48" i="30"/>
  <c r="I48" i="30"/>
  <c r="AV44" i="30"/>
  <c r="AW44" i="30" s="1"/>
  <c r="AT44" i="30"/>
  <c r="AU44" i="30" s="1"/>
  <c r="AP44" i="30"/>
  <c r="AQ44" i="30" s="1"/>
  <c r="AN44" i="30"/>
  <c r="AO44" i="30" s="1"/>
  <c r="AJ44" i="30"/>
  <c r="AK44" i="30" s="1"/>
  <c r="AH44" i="30"/>
  <c r="AI44" i="30" s="1"/>
  <c r="AD44" i="30"/>
  <c r="AE44" i="30" s="1"/>
  <c r="AB44" i="30"/>
  <c r="AC44" i="30" s="1"/>
  <c r="X44" i="30"/>
  <c r="Y44" i="30" s="1"/>
  <c r="V44" i="30"/>
  <c r="W44" i="30" s="1"/>
  <c r="R44" i="30"/>
  <c r="S44" i="30" s="1"/>
  <c r="P44" i="30"/>
  <c r="L44" i="30"/>
  <c r="M44" i="30" s="1"/>
  <c r="J44" i="30"/>
  <c r="K44" i="30" s="1"/>
  <c r="F44" i="30"/>
  <c r="G44" i="30" s="1"/>
  <c r="D44" i="30"/>
  <c r="BE42" i="30"/>
  <c r="BD42" i="30"/>
  <c r="BC42" i="30"/>
  <c r="BB42" i="30"/>
  <c r="BA42" i="30"/>
  <c r="AZ42" i="30"/>
  <c r="AW42" i="30"/>
  <c r="AU42" i="30"/>
  <c r="AQ42" i="30"/>
  <c r="AO42" i="30"/>
  <c r="AK42" i="30"/>
  <c r="AI42" i="30"/>
  <c r="AE42" i="30"/>
  <c r="AC42" i="30"/>
  <c r="Y42" i="30"/>
  <c r="W42" i="30"/>
  <c r="S42" i="30"/>
  <c r="Q42" i="30"/>
  <c r="M42" i="30"/>
  <c r="K42" i="30"/>
  <c r="G42" i="30"/>
  <c r="E42" i="30"/>
  <c r="BE41" i="30"/>
  <c r="BD41" i="30"/>
  <c r="BC41" i="30"/>
  <c r="BB41" i="30"/>
  <c r="BA41" i="30"/>
  <c r="AZ41" i="30"/>
  <c r="AW41" i="30"/>
  <c r="AU41" i="30"/>
  <c r="AQ41" i="30"/>
  <c r="AO41" i="30"/>
  <c r="AK41" i="30"/>
  <c r="AI41" i="30"/>
  <c r="AE41" i="30"/>
  <c r="AC41" i="30"/>
  <c r="Y41" i="30"/>
  <c r="W41" i="30"/>
  <c r="S41" i="30"/>
  <c r="Q41" i="30"/>
  <c r="M41" i="30"/>
  <c r="K41" i="30"/>
  <c r="G41" i="30"/>
  <c r="E41" i="30"/>
  <c r="AX38" i="30"/>
  <c r="AV38" i="30"/>
  <c r="AT38" i="30"/>
  <c r="AR38" i="30"/>
  <c r="AP38" i="30"/>
  <c r="AN38" i="30"/>
  <c r="AL38" i="30"/>
  <c r="AJ38" i="30"/>
  <c r="AH38" i="30"/>
  <c r="AF38" i="30"/>
  <c r="AD38" i="30"/>
  <c r="AB38" i="30"/>
  <c r="Z38" i="30"/>
  <c r="X38" i="30"/>
  <c r="V38" i="30"/>
  <c r="T38" i="30"/>
  <c r="R38" i="30"/>
  <c r="P38" i="30"/>
  <c r="N38" i="30"/>
  <c r="L38" i="30"/>
  <c r="J38" i="30"/>
  <c r="H38" i="30"/>
  <c r="F38" i="30"/>
  <c r="D38" i="30"/>
  <c r="BE37" i="30"/>
  <c r="BD37" i="30"/>
  <c r="BC37" i="30"/>
  <c r="BB37" i="30"/>
  <c r="BA37" i="30"/>
  <c r="AZ37" i="30"/>
  <c r="AW37" i="30"/>
  <c r="AK37" i="30"/>
  <c r="AI37" i="30"/>
  <c r="AE37" i="30"/>
  <c r="AC37" i="30"/>
  <c r="Y37" i="30"/>
  <c r="W37" i="30"/>
  <c r="S37" i="30"/>
  <c r="Q37" i="30"/>
  <c r="BE36" i="30"/>
  <c r="BD36" i="30"/>
  <c r="BC36" i="30"/>
  <c r="BB36" i="30"/>
  <c r="BA36" i="30"/>
  <c r="AZ36" i="30"/>
  <c r="AW36" i="30"/>
  <c r="AU36" i="30"/>
  <c r="AQ36" i="30"/>
  <c r="AO36" i="30"/>
  <c r="AK36" i="30"/>
  <c r="AI36" i="30"/>
  <c r="AE36" i="30"/>
  <c r="AC36" i="30"/>
  <c r="Y36" i="30"/>
  <c r="W36" i="30"/>
  <c r="S36" i="30"/>
  <c r="Q36" i="30"/>
  <c r="M36" i="30"/>
  <c r="K36" i="30"/>
  <c r="G36" i="30"/>
  <c r="E36" i="30"/>
  <c r="BE35" i="30"/>
  <c r="BD35" i="30"/>
  <c r="BC35" i="30"/>
  <c r="BB35" i="30"/>
  <c r="BA35" i="30"/>
  <c r="AZ35" i="30"/>
  <c r="AQ35" i="30"/>
  <c r="AO35" i="30"/>
  <c r="AK35" i="30"/>
  <c r="AI35" i="30"/>
  <c r="AE35" i="30"/>
  <c r="AC35" i="30"/>
  <c r="Y35" i="30"/>
  <c r="W35" i="30"/>
  <c r="S35" i="30"/>
  <c r="Q35" i="30"/>
  <c r="BE34" i="30"/>
  <c r="BD34" i="30"/>
  <c r="BC34" i="30"/>
  <c r="BB34" i="30"/>
  <c r="BA34" i="30"/>
  <c r="AZ34" i="30"/>
  <c r="AW34" i="30"/>
  <c r="AU34" i="30"/>
  <c r="AQ34" i="30"/>
  <c r="AO34" i="30"/>
  <c r="AK34" i="30"/>
  <c r="AI34" i="30"/>
  <c r="AE34" i="30"/>
  <c r="AC34" i="30"/>
  <c r="Y34" i="30"/>
  <c r="W34" i="30"/>
  <c r="S34" i="30"/>
  <c r="Q34" i="30"/>
  <c r="M34" i="30"/>
  <c r="K34" i="30"/>
  <c r="G34" i="30"/>
  <c r="E34" i="30"/>
  <c r="BE33" i="30"/>
  <c r="BD33" i="30"/>
  <c r="BC33" i="30"/>
  <c r="BB33" i="30"/>
  <c r="BA33" i="30"/>
  <c r="AZ33" i="30"/>
  <c r="AQ33" i="30"/>
  <c r="AO33" i="30"/>
  <c r="AK33" i="30"/>
  <c r="AI33" i="30"/>
  <c r="AE33" i="30"/>
  <c r="AC33" i="30"/>
  <c r="Y33" i="30"/>
  <c r="W33" i="30"/>
  <c r="S33" i="30"/>
  <c r="Q33" i="30"/>
  <c r="BE32" i="30"/>
  <c r="BD32" i="30"/>
  <c r="BC32" i="30"/>
  <c r="BB32" i="30"/>
  <c r="BA32" i="30"/>
  <c r="AZ32" i="30"/>
  <c r="AW32" i="30"/>
  <c r="AU32" i="30"/>
  <c r="AQ32" i="30"/>
  <c r="AO32" i="30"/>
  <c r="AK32" i="30"/>
  <c r="AI32" i="30"/>
  <c r="AE32" i="30"/>
  <c r="AC32" i="30"/>
  <c r="Y32" i="30"/>
  <c r="W32" i="30"/>
  <c r="S32" i="30"/>
  <c r="Q32" i="30"/>
  <c r="BE31" i="30"/>
  <c r="BD31" i="30"/>
  <c r="BC31" i="30"/>
  <c r="BB31" i="30"/>
  <c r="BA31" i="30"/>
  <c r="AZ31" i="30"/>
  <c r="AW31" i="30"/>
  <c r="AU31" i="30"/>
  <c r="AQ31" i="30"/>
  <c r="AO31" i="30"/>
  <c r="AK31" i="30"/>
  <c r="AI31" i="30"/>
  <c r="AE31" i="30"/>
  <c r="AC31" i="30"/>
  <c r="Y31" i="30"/>
  <c r="W31" i="30"/>
  <c r="S31" i="30"/>
  <c r="Q31" i="30"/>
  <c r="BE30" i="30"/>
  <c r="BD30" i="30"/>
  <c r="BC30" i="30"/>
  <c r="BB30" i="30"/>
  <c r="BA30" i="30"/>
  <c r="AZ30" i="30"/>
  <c r="AW30" i="30"/>
  <c r="AU30" i="30"/>
  <c r="AQ30" i="30"/>
  <c r="AO30" i="30"/>
  <c r="AK30" i="30"/>
  <c r="AI30" i="30"/>
  <c r="AE30" i="30"/>
  <c r="AC30" i="30"/>
  <c r="Y30" i="30"/>
  <c r="W30" i="30"/>
  <c r="S30" i="30"/>
  <c r="Q30" i="30"/>
  <c r="BE29" i="30"/>
  <c r="BD29" i="30"/>
  <c r="BC29" i="30"/>
  <c r="BB29" i="30"/>
  <c r="BA29" i="30"/>
  <c r="AZ29" i="30"/>
  <c r="AW29" i="30"/>
  <c r="AU29" i="30"/>
  <c r="AQ29" i="30"/>
  <c r="AO29" i="30"/>
  <c r="AK29" i="30"/>
  <c r="AI29" i="30"/>
  <c r="AE29" i="30"/>
  <c r="AC29" i="30"/>
  <c r="Y29" i="30"/>
  <c r="W29" i="30"/>
  <c r="S29" i="30"/>
  <c r="Q29" i="30"/>
  <c r="M29" i="30"/>
  <c r="K29" i="30"/>
  <c r="BE28" i="30"/>
  <c r="BD28" i="30"/>
  <c r="BC28" i="30"/>
  <c r="BB28" i="30"/>
  <c r="BA28" i="30"/>
  <c r="AZ28" i="30"/>
  <c r="AW28" i="30"/>
  <c r="AU28" i="30"/>
  <c r="AQ28" i="30"/>
  <c r="AO28" i="30"/>
  <c r="AK28" i="30"/>
  <c r="AI28" i="30"/>
  <c r="AE28" i="30"/>
  <c r="AC28" i="30"/>
  <c r="Y28" i="30"/>
  <c r="W28" i="30"/>
  <c r="S28" i="30"/>
  <c r="Q28" i="30"/>
  <c r="M28" i="30"/>
  <c r="K28" i="30"/>
  <c r="BE27" i="30"/>
  <c r="BD27" i="30"/>
  <c r="BC27" i="30"/>
  <c r="BB27" i="30"/>
  <c r="BA27" i="30"/>
  <c r="AZ27" i="30"/>
  <c r="AW27" i="30"/>
  <c r="AU27" i="30"/>
  <c r="AQ27" i="30"/>
  <c r="AO27" i="30"/>
  <c r="AK27" i="30"/>
  <c r="AI27" i="30"/>
  <c r="AE27" i="30"/>
  <c r="AC27" i="30"/>
  <c r="Y27" i="30"/>
  <c r="W27" i="30"/>
  <c r="S27" i="30"/>
  <c r="Q27" i="30"/>
  <c r="BE26" i="30"/>
  <c r="BD26" i="30"/>
  <c r="BC26" i="30"/>
  <c r="BB26" i="30"/>
  <c r="BA26" i="30"/>
  <c r="AZ26" i="30"/>
  <c r="AW26" i="30"/>
  <c r="AU26" i="30"/>
  <c r="AQ26" i="30"/>
  <c r="AO26" i="30"/>
  <c r="AK26" i="30"/>
  <c r="AI26" i="30"/>
  <c r="AE26" i="30"/>
  <c r="AC26" i="30"/>
  <c r="Y26" i="30"/>
  <c r="W26" i="30"/>
  <c r="S26" i="30"/>
  <c r="Q26" i="30"/>
  <c r="M26" i="30"/>
  <c r="K26" i="30"/>
  <c r="G26" i="30"/>
  <c r="E26" i="30"/>
  <c r="BE25" i="30"/>
  <c r="BD25" i="30"/>
  <c r="BC25" i="30"/>
  <c r="BB25" i="30"/>
  <c r="BA25" i="30"/>
  <c r="AZ25" i="30"/>
  <c r="AW25" i="30"/>
  <c r="AU25" i="30"/>
  <c r="AQ25" i="30"/>
  <c r="AO25" i="30"/>
  <c r="AK25" i="30"/>
  <c r="AI25" i="30"/>
  <c r="AE25" i="30"/>
  <c r="AC25" i="30"/>
  <c r="Y25" i="30"/>
  <c r="W25" i="30"/>
  <c r="S25" i="30"/>
  <c r="Q25" i="30"/>
  <c r="M25" i="30"/>
  <c r="K25" i="30"/>
  <c r="G25" i="30"/>
  <c r="E25" i="30"/>
  <c r="BE24" i="30"/>
  <c r="BD24" i="30"/>
  <c r="BC24" i="30"/>
  <c r="BB24" i="30"/>
  <c r="BA24" i="30"/>
  <c r="AZ24" i="30"/>
  <c r="AW24" i="30"/>
  <c r="AU24" i="30"/>
  <c r="AQ24" i="30"/>
  <c r="AO24" i="30"/>
  <c r="AK24" i="30"/>
  <c r="AI24" i="30"/>
  <c r="AE24" i="30"/>
  <c r="AC24" i="30"/>
  <c r="Y24" i="30"/>
  <c r="W24" i="30"/>
  <c r="S24" i="30"/>
  <c r="Q24" i="30"/>
  <c r="BE23" i="30"/>
  <c r="BD23" i="30"/>
  <c r="BC23" i="30"/>
  <c r="BB23" i="30"/>
  <c r="BA23" i="30"/>
  <c r="AZ23" i="30"/>
  <c r="AW23" i="30"/>
  <c r="AU23" i="30"/>
  <c r="AQ23" i="30"/>
  <c r="AO23" i="30"/>
  <c r="AK23" i="30"/>
  <c r="AI23" i="30"/>
  <c r="AE23" i="30"/>
  <c r="AC23" i="30"/>
  <c r="Y23" i="30"/>
  <c r="W23" i="30"/>
  <c r="S23" i="30"/>
  <c r="Q23" i="30"/>
  <c r="M23" i="30"/>
  <c r="K23" i="30"/>
  <c r="BE22" i="30"/>
  <c r="BD22" i="30"/>
  <c r="BC22" i="30"/>
  <c r="BB22" i="30"/>
  <c r="BA22" i="30"/>
  <c r="AZ22" i="30"/>
  <c r="AW22" i="30"/>
  <c r="AU22" i="30"/>
  <c r="AQ22" i="30"/>
  <c r="AO22" i="30"/>
  <c r="AK22" i="30"/>
  <c r="AI22" i="30"/>
  <c r="AE22" i="30"/>
  <c r="AC22" i="30"/>
  <c r="Y22" i="30"/>
  <c r="W22" i="30"/>
  <c r="S22" i="30"/>
  <c r="Q22" i="30"/>
  <c r="M22" i="30"/>
  <c r="K22" i="30"/>
  <c r="G22" i="30"/>
  <c r="E22" i="30"/>
  <c r="BE21" i="30"/>
  <c r="BD21" i="30"/>
  <c r="BC21" i="30"/>
  <c r="BB21" i="30"/>
  <c r="BA21" i="30"/>
  <c r="AZ21" i="30"/>
  <c r="AW21" i="30"/>
  <c r="AU21" i="30"/>
  <c r="AQ21" i="30"/>
  <c r="AO21" i="30"/>
  <c r="AK21" i="30"/>
  <c r="AI21" i="30"/>
  <c r="AE21" i="30"/>
  <c r="AC21" i="30"/>
  <c r="Y21" i="30"/>
  <c r="W21" i="30"/>
  <c r="S21" i="30"/>
  <c r="Q21" i="30"/>
  <c r="M21" i="30"/>
  <c r="K21" i="30"/>
  <c r="BE20" i="30"/>
  <c r="BD20" i="30"/>
  <c r="BC20" i="30"/>
  <c r="BB20" i="30"/>
  <c r="BA20" i="30"/>
  <c r="AZ20" i="30"/>
  <c r="AW20" i="30"/>
  <c r="AU20" i="30"/>
  <c r="AQ20" i="30"/>
  <c r="AO20" i="30"/>
  <c r="AK20" i="30"/>
  <c r="AI20" i="30"/>
  <c r="AE20" i="30"/>
  <c r="AC20" i="30"/>
  <c r="Y20" i="30"/>
  <c r="W20" i="30"/>
  <c r="S20" i="30"/>
  <c r="Q20" i="30"/>
  <c r="BE19" i="30"/>
  <c r="BD19" i="30"/>
  <c r="BC19" i="30"/>
  <c r="BB19" i="30"/>
  <c r="BA19" i="30"/>
  <c r="AZ19" i="30"/>
  <c r="AW19" i="30"/>
  <c r="AU19" i="30"/>
  <c r="AQ19" i="30"/>
  <c r="AO19" i="30"/>
  <c r="AK19" i="30"/>
  <c r="AI19" i="30"/>
  <c r="AE19" i="30"/>
  <c r="AC19" i="30"/>
  <c r="Y19" i="30"/>
  <c r="W19" i="30"/>
  <c r="S19" i="30"/>
  <c r="Q19" i="30"/>
  <c r="M19" i="30"/>
  <c r="K19" i="30"/>
  <c r="BE18" i="30"/>
  <c r="BD18" i="30"/>
  <c r="BC18" i="30"/>
  <c r="BB18" i="30"/>
  <c r="BA18" i="30"/>
  <c r="AZ18" i="30"/>
  <c r="AW18" i="30"/>
  <c r="AU18" i="30"/>
  <c r="AQ18" i="30"/>
  <c r="AO18" i="30"/>
  <c r="AK18" i="30"/>
  <c r="AI18" i="30"/>
  <c r="AE18" i="30"/>
  <c r="AC18" i="30"/>
  <c r="Y18" i="30"/>
  <c r="W18" i="30"/>
  <c r="S18" i="30"/>
  <c r="Q18" i="30"/>
  <c r="BE17" i="30"/>
  <c r="BD17" i="30"/>
  <c r="BC17" i="30"/>
  <c r="BB17" i="30"/>
  <c r="BA17" i="30"/>
  <c r="AZ17" i="30"/>
  <c r="AW17" i="30"/>
  <c r="AU17" i="30"/>
  <c r="AQ17" i="30"/>
  <c r="AO17" i="30"/>
  <c r="AK17" i="30"/>
  <c r="AI17" i="30"/>
  <c r="AE17" i="30"/>
  <c r="AC17" i="30"/>
  <c r="Y17" i="30"/>
  <c r="W17" i="30"/>
  <c r="S17" i="30"/>
  <c r="Q17" i="30"/>
  <c r="M17" i="30"/>
  <c r="K17" i="30"/>
  <c r="BE16" i="30"/>
  <c r="BD16" i="30"/>
  <c r="BC16" i="30"/>
  <c r="BB16" i="30"/>
  <c r="BA16" i="30"/>
  <c r="AZ16" i="30"/>
  <c r="AW16" i="30"/>
  <c r="AU16" i="30"/>
  <c r="AQ16" i="30"/>
  <c r="AO16" i="30"/>
  <c r="AK16" i="30"/>
  <c r="AI16" i="30"/>
  <c r="AE16" i="30"/>
  <c r="AC16" i="30"/>
  <c r="Y16" i="30"/>
  <c r="W16" i="30"/>
  <c r="BE15" i="30"/>
  <c r="BD15" i="30"/>
  <c r="BC15" i="30"/>
  <c r="BB15" i="30"/>
  <c r="BA15" i="30"/>
  <c r="AZ15" i="30"/>
  <c r="AW15" i="30"/>
  <c r="AU15" i="30"/>
  <c r="AQ15" i="30"/>
  <c r="AO15" i="30"/>
  <c r="AK15" i="30"/>
  <c r="AI15" i="30"/>
  <c r="AE15" i="30"/>
  <c r="AC15" i="30"/>
  <c r="Y15" i="30"/>
  <c r="W15" i="30"/>
  <c r="M15" i="30"/>
  <c r="K15" i="30"/>
  <c r="BE14" i="30"/>
  <c r="BD14" i="30"/>
  <c r="BC14" i="30"/>
  <c r="BB14" i="30"/>
  <c r="BA14" i="30"/>
  <c r="AZ14" i="30"/>
  <c r="AW14" i="30"/>
  <c r="AU14" i="30"/>
  <c r="AQ14" i="30"/>
  <c r="AO14" i="30"/>
  <c r="AK14" i="30"/>
  <c r="AI14" i="30"/>
  <c r="AE14" i="30"/>
  <c r="AC14" i="30"/>
  <c r="Y14" i="30"/>
  <c r="W14" i="30"/>
  <c r="BE13" i="30"/>
  <c r="BD13" i="30"/>
  <c r="BC13" i="30"/>
  <c r="BB13" i="30"/>
  <c r="BA13" i="30"/>
  <c r="AZ13" i="30"/>
  <c r="AW13" i="30"/>
  <c r="AU13" i="30"/>
  <c r="AQ13" i="30"/>
  <c r="AO13" i="30"/>
  <c r="AK13" i="30"/>
  <c r="AI13" i="30"/>
  <c r="AE13" i="30"/>
  <c r="AC13" i="30"/>
  <c r="Y13" i="30"/>
  <c r="W13" i="30"/>
  <c r="S13" i="30"/>
  <c r="Q13" i="30"/>
  <c r="M13" i="30"/>
  <c r="K13" i="30"/>
  <c r="BE12" i="30"/>
  <c r="BD12" i="30"/>
  <c r="BC12" i="30"/>
  <c r="BB12" i="30"/>
  <c r="BA12" i="30"/>
  <c r="AZ12" i="30"/>
  <c r="AW12" i="30"/>
  <c r="AU12" i="30"/>
  <c r="AQ12" i="30"/>
  <c r="AO12" i="30"/>
  <c r="AK12" i="30"/>
  <c r="AI12" i="30"/>
  <c r="AE12" i="30"/>
  <c r="AC12" i="30"/>
  <c r="Y12" i="30"/>
  <c r="W12" i="30"/>
  <c r="AY58" i="29"/>
  <c r="AS58" i="29"/>
  <c r="AM58" i="29"/>
  <c r="AG58" i="29"/>
  <c r="AA58" i="29"/>
  <c r="U58" i="29"/>
  <c r="O58" i="29"/>
  <c r="I58" i="29"/>
  <c r="AY57" i="29"/>
  <c r="AS57" i="29"/>
  <c r="AM57" i="29"/>
  <c r="AG57" i="29"/>
  <c r="AA57" i="29"/>
  <c r="U57" i="29"/>
  <c r="O57" i="29"/>
  <c r="I57" i="29"/>
  <c r="AY56" i="29"/>
  <c r="AS56" i="29"/>
  <c r="AM56" i="29"/>
  <c r="AG56" i="29"/>
  <c r="AA56" i="29"/>
  <c r="U56" i="29"/>
  <c r="O56" i="29"/>
  <c r="I56" i="29"/>
  <c r="AY55" i="29"/>
  <c r="AS55" i="29"/>
  <c r="AM55" i="29"/>
  <c r="AG55" i="29"/>
  <c r="AA55" i="29"/>
  <c r="U55" i="29"/>
  <c r="O55" i="29"/>
  <c r="I55" i="29"/>
  <c r="AY54" i="29"/>
  <c r="AS54" i="29"/>
  <c r="AM54" i="29"/>
  <c r="AG54" i="29"/>
  <c r="AA54" i="29"/>
  <c r="U54" i="29"/>
  <c r="O54" i="29"/>
  <c r="I54" i="29"/>
  <c r="AY53" i="29"/>
  <c r="AS53" i="29"/>
  <c r="AM53" i="29"/>
  <c r="AG53" i="29"/>
  <c r="AA53" i="29"/>
  <c r="U53" i="29"/>
  <c r="O53" i="29"/>
  <c r="I53" i="29"/>
  <c r="AY52" i="29"/>
  <c r="AS52" i="29"/>
  <c r="AM52" i="29"/>
  <c r="AG52" i="29"/>
  <c r="AA52" i="29"/>
  <c r="U52" i="29"/>
  <c r="O52" i="29"/>
  <c r="I52" i="29"/>
  <c r="AY51" i="29"/>
  <c r="AS51" i="29"/>
  <c r="AM51" i="29"/>
  <c r="AG51" i="29"/>
  <c r="AA51" i="29"/>
  <c r="U51" i="29"/>
  <c r="O51" i="29"/>
  <c r="I51" i="29"/>
  <c r="AY50" i="29"/>
  <c r="AS50" i="29"/>
  <c r="AM50" i="29"/>
  <c r="AG50" i="29"/>
  <c r="AA50" i="29"/>
  <c r="U50" i="29"/>
  <c r="O50" i="29"/>
  <c r="I50" i="29"/>
  <c r="AY49" i="29"/>
  <c r="AS49" i="29"/>
  <c r="AM49" i="29"/>
  <c r="AG49" i="29"/>
  <c r="AA49" i="29"/>
  <c r="U49" i="29"/>
  <c r="O49" i="29"/>
  <c r="I49" i="29"/>
  <c r="AY48" i="29"/>
  <c r="AS48" i="29"/>
  <c r="AM48" i="29"/>
  <c r="AG48" i="29"/>
  <c r="AA48" i="29"/>
  <c r="U48" i="29"/>
  <c r="O48" i="29"/>
  <c r="I48" i="29"/>
  <c r="AY47" i="29"/>
  <c r="AS47" i="29"/>
  <c r="AM47" i="29"/>
  <c r="AG47" i="29"/>
  <c r="AA47" i="29"/>
  <c r="U47" i="29"/>
  <c r="O47" i="29"/>
  <c r="I47" i="29"/>
  <c r="AV43" i="29"/>
  <c r="AW43" i="29" s="1"/>
  <c r="AT43" i="29"/>
  <c r="AU43" i="29" s="1"/>
  <c r="AP43" i="29"/>
  <c r="AQ43" i="29" s="1"/>
  <c r="AN43" i="29"/>
  <c r="AO43" i="29" s="1"/>
  <c r="AJ43" i="29"/>
  <c r="AK43" i="29" s="1"/>
  <c r="AH43" i="29"/>
  <c r="AI43" i="29" s="1"/>
  <c r="AD43" i="29"/>
  <c r="AE43" i="29" s="1"/>
  <c r="AB43" i="29"/>
  <c r="AC43" i="29" s="1"/>
  <c r="X43" i="29"/>
  <c r="Y43" i="29" s="1"/>
  <c r="V43" i="29"/>
  <c r="W43" i="29" s="1"/>
  <c r="R43" i="29"/>
  <c r="S43" i="29" s="1"/>
  <c r="P43" i="29"/>
  <c r="Q43" i="29" s="1"/>
  <c r="L43" i="29"/>
  <c r="J43" i="29"/>
  <c r="K43" i="29" s="1"/>
  <c r="F43" i="29"/>
  <c r="G43" i="29" s="1"/>
  <c r="D43" i="29"/>
  <c r="E43" i="29" s="1"/>
  <c r="BE41" i="29"/>
  <c r="BD41" i="29"/>
  <c r="BC41" i="29"/>
  <c r="BB41" i="29"/>
  <c r="BA41" i="29"/>
  <c r="AZ41" i="29"/>
  <c r="AW41" i="29"/>
  <c r="AU41" i="29"/>
  <c r="AQ41" i="29"/>
  <c r="AO41" i="29"/>
  <c r="AK41" i="29"/>
  <c r="AI41" i="29"/>
  <c r="AE41" i="29"/>
  <c r="AC41" i="29"/>
  <c r="Y41" i="29"/>
  <c r="W41" i="29"/>
  <c r="S41" i="29"/>
  <c r="Q41" i="29"/>
  <c r="M41" i="29"/>
  <c r="K41" i="29"/>
  <c r="G41" i="29"/>
  <c r="E41" i="29"/>
  <c r="BE40" i="29"/>
  <c r="BD40" i="29"/>
  <c r="BC40" i="29"/>
  <c r="BB40" i="29"/>
  <c r="BA40" i="29"/>
  <c r="AZ40" i="29"/>
  <c r="AW40" i="29"/>
  <c r="AU40" i="29"/>
  <c r="AQ40" i="29"/>
  <c r="AO40" i="29"/>
  <c r="AK40" i="29"/>
  <c r="AI40" i="29"/>
  <c r="AE40" i="29"/>
  <c r="AC40" i="29"/>
  <c r="Y40" i="29"/>
  <c r="W40" i="29"/>
  <c r="S40" i="29"/>
  <c r="Q40" i="29"/>
  <c r="M40" i="29"/>
  <c r="K40" i="29"/>
  <c r="G40" i="29"/>
  <c r="E40" i="29"/>
  <c r="AX37" i="29"/>
  <c r="AV37" i="29"/>
  <c r="AT37" i="29"/>
  <c r="AR37" i="29"/>
  <c r="AP37" i="29"/>
  <c r="AN37" i="29"/>
  <c r="AL37" i="29"/>
  <c r="AJ37" i="29"/>
  <c r="AH37" i="29"/>
  <c r="AF37" i="29"/>
  <c r="AD37" i="29"/>
  <c r="AB37" i="29"/>
  <c r="Z37" i="29"/>
  <c r="X37" i="29"/>
  <c r="V37" i="29"/>
  <c r="T37" i="29"/>
  <c r="R37" i="29"/>
  <c r="P37" i="29"/>
  <c r="N37" i="29"/>
  <c r="L37" i="29"/>
  <c r="J37" i="29"/>
  <c r="H37" i="29"/>
  <c r="F37" i="29"/>
  <c r="D37" i="29"/>
  <c r="BE36" i="29"/>
  <c r="BD36" i="29"/>
  <c r="BC36" i="29"/>
  <c r="BB36" i="29"/>
  <c r="BA36" i="29"/>
  <c r="AZ36" i="29"/>
  <c r="AW36" i="29"/>
  <c r="AU36" i="29"/>
  <c r="AQ36" i="29"/>
  <c r="AO36" i="29"/>
  <c r="AK36" i="29"/>
  <c r="AI36" i="29"/>
  <c r="AE36" i="29"/>
  <c r="AC36" i="29"/>
  <c r="Y36" i="29"/>
  <c r="W36" i="29"/>
  <c r="S36" i="29"/>
  <c r="Q36" i="29"/>
  <c r="BE35" i="29"/>
  <c r="BD35" i="29"/>
  <c r="BC35" i="29"/>
  <c r="BB35" i="29"/>
  <c r="BA35" i="29"/>
  <c r="AZ35" i="29"/>
  <c r="AW35" i="29"/>
  <c r="AU35" i="29"/>
  <c r="AQ35" i="29"/>
  <c r="AO35" i="29"/>
  <c r="AK35" i="29"/>
  <c r="AI35" i="29"/>
  <c r="AE35" i="29"/>
  <c r="AC35" i="29"/>
  <c r="Y35" i="29"/>
  <c r="W35" i="29"/>
  <c r="S35" i="29"/>
  <c r="Q35" i="29"/>
  <c r="M35" i="29"/>
  <c r="K35" i="29"/>
  <c r="G35" i="29"/>
  <c r="E35" i="29"/>
  <c r="BE34" i="29"/>
  <c r="BD34" i="29"/>
  <c r="BC34" i="29"/>
  <c r="BB34" i="29"/>
  <c r="BA34" i="29"/>
  <c r="AZ34" i="29"/>
  <c r="AQ34" i="29"/>
  <c r="AO34" i="29"/>
  <c r="BE33" i="29"/>
  <c r="BD33" i="29"/>
  <c r="BC33" i="29"/>
  <c r="BB33" i="29"/>
  <c r="BA33" i="29"/>
  <c r="AZ33" i="29"/>
  <c r="AW33" i="29"/>
  <c r="AU33" i="29"/>
  <c r="AQ33" i="29"/>
  <c r="AO33" i="29"/>
  <c r="AK33" i="29"/>
  <c r="AI33" i="29"/>
  <c r="AE33" i="29"/>
  <c r="AC33" i="29"/>
  <c r="Y33" i="29"/>
  <c r="W33" i="29"/>
  <c r="S33" i="29"/>
  <c r="Q33" i="29"/>
  <c r="M33" i="29"/>
  <c r="K33" i="29"/>
  <c r="G33" i="29"/>
  <c r="E33" i="29"/>
  <c r="BE32" i="29"/>
  <c r="BD32" i="29"/>
  <c r="BC32" i="29"/>
  <c r="BB32" i="29"/>
  <c r="BA32" i="29"/>
  <c r="AZ32" i="29"/>
  <c r="AW32" i="29"/>
  <c r="AU32" i="29"/>
  <c r="AQ32" i="29"/>
  <c r="AO32" i="29"/>
  <c r="AK32" i="29"/>
  <c r="AI32" i="29"/>
  <c r="AE32" i="29"/>
  <c r="AC32" i="29"/>
  <c r="Y32" i="29"/>
  <c r="W32" i="29"/>
  <c r="S32" i="29"/>
  <c r="Q32" i="29"/>
  <c r="M32" i="29"/>
  <c r="K32" i="29"/>
  <c r="G32" i="29"/>
  <c r="E32" i="29"/>
  <c r="BE31" i="29"/>
  <c r="BD31" i="29"/>
  <c r="BC31" i="29"/>
  <c r="BB31" i="29"/>
  <c r="BA31" i="29"/>
  <c r="AZ31" i="29"/>
  <c r="AW31" i="29"/>
  <c r="AU31" i="29"/>
  <c r="AQ31" i="29"/>
  <c r="AO31" i="29"/>
  <c r="AK31" i="29"/>
  <c r="AI31" i="29"/>
  <c r="AE31" i="29"/>
  <c r="AC31" i="29"/>
  <c r="Y31" i="29"/>
  <c r="W31" i="29"/>
  <c r="S31" i="29"/>
  <c r="Q31" i="29"/>
  <c r="M31" i="29"/>
  <c r="K31" i="29"/>
  <c r="G31" i="29"/>
  <c r="E31" i="29"/>
  <c r="BE30" i="29"/>
  <c r="BD30" i="29"/>
  <c r="BC30" i="29"/>
  <c r="BB30" i="29"/>
  <c r="BA30" i="29"/>
  <c r="AZ30" i="29"/>
  <c r="AW30" i="29"/>
  <c r="AU30" i="29"/>
  <c r="AQ30" i="29"/>
  <c r="AO30" i="29"/>
  <c r="AK30" i="29"/>
  <c r="AI30" i="29"/>
  <c r="AE30" i="29"/>
  <c r="AC30" i="29"/>
  <c r="Y30" i="29"/>
  <c r="W30" i="29"/>
  <c r="S30" i="29"/>
  <c r="Q30" i="29"/>
  <c r="M30" i="29"/>
  <c r="K30" i="29"/>
  <c r="G30" i="29"/>
  <c r="E30" i="29"/>
  <c r="BE29" i="29"/>
  <c r="BD29" i="29"/>
  <c r="BC29" i="29"/>
  <c r="BB29" i="29"/>
  <c r="BA29" i="29"/>
  <c r="AZ29" i="29"/>
  <c r="AW29" i="29"/>
  <c r="AU29" i="29"/>
  <c r="AQ29" i="29"/>
  <c r="AO29" i="29"/>
  <c r="AK29" i="29"/>
  <c r="AI29" i="29"/>
  <c r="AE29" i="29"/>
  <c r="AC29" i="29"/>
  <c r="Y29" i="29"/>
  <c r="W29" i="29"/>
  <c r="S29" i="29"/>
  <c r="Q29" i="29"/>
  <c r="M29" i="29"/>
  <c r="K29" i="29"/>
  <c r="G29" i="29"/>
  <c r="E29" i="29"/>
  <c r="BE28" i="29"/>
  <c r="BD28" i="29"/>
  <c r="BC28" i="29"/>
  <c r="BB28" i="29"/>
  <c r="BA28" i="29"/>
  <c r="AZ28" i="29"/>
  <c r="AW28" i="29"/>
  <c r="AU28" i="29"/>
  <c r="AQ28" i="29"/>
  <c r="AO28" i="29"/>
  <c r="AK28" i="29"/>
  <c r="AI28" i="29"/>
  <c r="AE28" i="29"/>
  <c r="AC28" i="29"/>
  <c r="Y28" i="29"/>
  <c r="W28" i="29"/>
  <c r="S28" i="29"/>
  <c r="Q28" i="29"/>
  <c r="M28" i="29"/>
  <c r="K28" i="29"/>
  <c r="G28" i="29"/>
  <c r="E28" i="29"/>
  <c r="BE27" i="29"/>
  <c r="BD27" i="29"/>
  <c r="BC27" i="29"/>
  <c r="BB27" i="29"/>
  <c r="BA27" i="29"/>
  <c r="AZ27" i="29"/>
  <c r="AW27" i="29"/>
  <c r="AU27" i="29"/>
  <c r="AQ27" i="29"/>
  <c r="AO27" i="29"/>
  <c r="AK27" i="29"/>
  <c r="AI27" i="29"/>
  <c r="AE27" i="29"/>
  <c r="AC27" i="29"/>
  <c r="Y27" i="29"/>
  <c r="W27" i="29"/>
  <c r="S27" i="29"/>
  <c r="Q27" i="29"/>
  <c r="M27" i="29"/>
  <c r="K27" i="29"/>
  <c r="G27" i="29"/>
  <c r="E27" i="29"/>
  <c r="BE26" i="29"/>
  <c r="BD26" i="29"/>
  <c r="BC26" i="29"/>
  <c r="BB26" i="29"/>
  <c r="BA26" i="29"/>
  <c r="AZ26" i="29"/>
  <c r="AW26" i="29"/>
  <c r="AU26" i="29"/>
  <c r="AQ26" i="29"/>
  <c r="AO26" i="29"/>
  <c r="AK26" i="29"/>
  <c r="AI26" i="29"/>
  <c r="AE26" i="29"/>
  <c r="AC26" i="29"/>
  <c r="Y26" i="29"/>
  <c r="W26" i="29"/>
  <c r="S26" i="29"/>
  <c r="Q26" i="29"/>
  <c r="M26" i="29"/>
  <c r="K26" i="29"/>
  <c r="G26" i="29"/>
  <c r="E26" i="29"/>
  <c r="BE25" i="29"/>
  <c r="BD25" i="29"/>
  <c r="BC25" i="29"/>
  <c r="BB25" i="29"/>
  <c r="BA25" i="29"/>
  <c r="AZ25" i="29"/>
  <c r="AW25" i="29"/>
  <c r="AU25" i="29"/>
  <c r="AQ25" i="29"/>
  <c r="AO25" i="29"/>
  <c r="AK25" i="29"/>
  <c r="AI25" i="29"/>
  <c r="AE25" i="29"/>
  <c r="AC25" i="29"/>
  <c r="Y25" i="29"/>
  <c r="W25" i="29"/>
  <c r="S25" i="29"/>
  <c r="Q25" i="29"/>
  <c r="M25" i="29"/>
  <c r="K25" i="29"/>
  <c r="G25" i="29"/>
  <c r="E25" i="29"/>
  <c r="BE24" i="29"/>
  <c r="BD24" i="29"/>
  <c r="BC24" i="29"/>
  <c r="BB24" i="29"/>
  <c r="BA24" i="29"/>
  <c r="AZ24" i="29"/>
  <c r="AW24" i="29"/>
  <c r="AU24" i="29"/>
  <c r="AQ24" i="29"/>
  <c r="AO24" i="29"/>
  <c r="AK24" i="29"/>
  <c r="AI24" i="29"/>
  <c r="AE24" i="29"/>
  <c r="AC24" i="29"/>
  <c r="Y24" i="29"/>
  <c r="W24" i="29"/>
  <c r="S24" i="29"/>
  <c r="Q24" i="29"/>
  <c r="M24" i="29"/>
  <c r="K24" i="29"/>
  <c r="G24" i="29"/>
  <c r="E24" i="29"/>
  <c r="BE23" i="29"/>
  <c r="BD23" i="29"/>
  <c r="BC23" i="29"/>
  <c r="BB23" i="29"/>
  <c r="BA23" i="29"/>
  <c r="AZ23" i="29"/>
  <c r="AW23" i="29"/>
  <c r="AU23" i="29"/>
  <c r="AQ23" i="29"/>
  <c r="AO23" i="29"/>
  <c r="AK23" i="29"/>
  <c r="AI23" i="29"/>
  <c r="AE23" i="29"/>
  <c r="AC23" i="29"/>
  <c r="Y23" i="29"/>
  <c r="W23" i="29"/>
  <c r="S23" i="29"/>
  <c r="Q23" i="29"/>
  <c r="M23" i="29"/>
  <c r="K23" i="29"/>
  <c r="G23" i="29"/>
  <c r="E23" i="29"/>
  <c r="BE22" i="29"/>
  <c r="BD22" i="29"/>
  <c r="BC22" i="29"/>
  <c r="BB22" i="29"/>
  <c r="BA22" i="29"/>
  <c r="AZ22" i="29"/>
  <c r="AW22" i="29"/>
  <c r="AU22" i="29"/>
  <c r="AQ22" i="29"/>
  <c r="AO22" i="29"/>
  <c r="AK22" i="29"/>
  <c r="AI22" i="29"/>
  <c r="AE22" i="29"/>
  <c r="AC22" i="29"/>
  <c r="Y22" i="29"/>
  <c r="W22" i="29"/>
  <c r="S22" i="29"/>
  <c r="Q22" i="29"/>
  <c r="M22" i="29"/>
  <c r="K22" i="29"/>
  <c r="G22" i="29"/>
  <c r="E22" i="29"/>
  <c r="BE21" i="29"/>
  <c r="BD21" i="29"/>
  <c r="BC21" i="29"/>
  <c r="BB21" i="29"/>
  <c r="BA21" i="29"/>
  <c r="AZ21" i="29"/>
  <c r="AW21" i="29"/>
  <c r="AU21" i="29"/>
  <c r="AQ21" i="29"/>
  <c r="AO21" i="29"/>
  <c r="AK21" i="29"/>
  <c r="AI21" i="29"/>
  <c r="AE21" i="29"/>
  <c r="AC21" i="29"/>
  <c r="Y21" i="29"/>
  <c r="W21" i="29"/>
  <c r="S21" i="29"/>
  <c r="Q21" i="29"/>
  <c r="M21" i="29"/>
  <c r="K21" i="29"/>
  <c r="G21" i="29"/>
  <c r="E21" i="29"/>
  <c r="BE20" i="29"/>
  <c r="BD20" i="29"/>
  <c r="BC20" i="29"/>
  <c r="BB20" i="29"/>
  <c r="BA20" i="29"/>
  <c r="AZ20" i="29"/>
  <c r="AW20" i="29"/>
  <c r="AU20" i="29"/>
  <c r="AQ20" i="29"/>
  <c r="AO20" i="29"/>
  <c r="AK20" i="29"/>
  <c r="AI20" i="29"/>
  <c r="AE20" i="29"/>
  <c r="AC20" i="29"/>
  <c r="Y20" i="29"/>
  <c r="W20" i="29"/>
  <c r="S20" i="29"/>
  <c r="Q20" i="29"/>
  <c r="M20" i="29"/>
  <c r="K20" i="29"/>
  <c r="G20" i="29"/>
  <c r="E20" i="29"/>
  <c r="BE19" i="29"/>
  <c r="BD19" i="29"/>
  <c r="BC19" i="29"/>
  <c r="BB19" i="29"/>
  <c r="BA19" i="29"/>
  <c r="AZ19" i="29"/>
  <c r="AW19" i="29"/>
  <c r="AU19" i="29"/>
  <c r="AQ19" i="29"/>
  <c r="AO19" i="29"/>
  <c r="AK19" i="29"/>
  <c r="AI19" i="29"/>
  <c r="AE19" i="29"/>
  <c r="AC19" i="29"/>
  <c r="Y19" i="29"/>
  <c r="W19" i="29"/>
  <c r="S19" i="29"/>
  <c r="Q19" i="29"/>
  <c r="M19" i="29"/>
  <c r="K19" i="29"/>
  <c r="G19" i="29"/>
  <c r="E19" i="29"/>
  <c r="BE18" i="29"/>
  <c r="BD18" i="29"/>
  <c r="BC18" i="29"/>
  <c r="BB18" i="29"/>
  <c r="BA18" i="29"/>
  <c r="AZ18" i="29"/>
  <c r="AW18" i="29"/>
  <c r="AU18" i="29"/>
  <c r="AQ18" i="29"/>
  <c r="AO18" i="29"/>
  <c r="AK18" i="29"/>
  <c r="AI18" i="29"/>
  <c r="AE18" i="29"/>
  <c r="AC18" i="29"/>
  <c r="Y18" i="29"/>
  <c r="W18" i="29"/>
  <c r="S18" i="29"/>
  <c r="Q18" i="29"/>
  <c r="M18" i="29"/>
  <c r="K18" i="29"/>
  <c r="BE17" i="29"/>
  <c r="BD17" i="29"/>
  <c r="BC17" i="29"/>
  <c r="BB17" i="29"/>
  <c r="BA17" i="29"/>
  <c r="AZ17" i="29"/>
  <c r="AW17" i="29"/>
  <c r="AU17" i="29"/>
  <c r="AQ17" i="29"/>
  <c r="AO17" i="29"/>
  <c r="AK17" i="29"/>
  <c r="AI17" i="29"/>
  <c r="AE17" i="29"/>
  <c r="AC17" i="29"/>
  <c r="Y17" i="29"/>
  <c r="W17" i="29"/>
  <c r="S17" i="29"/>
  <c r="Q17" i="29"/>
  <c r="BE16" i="29"/>
  <c r="BD16" i="29"/>
  <c r="BC16" i="29"/>
  <c r="BB16" i="29"/>
  <c r="BA16" i="29"/>
  <c r="AZ16" i="29"/>
  <c r="Y16" i="29"/>
  <c r="W16" i="29"/>
  <c r="BE15" i="29"/>
  <c r="BD15" i="29"/>
  <c r="BC15" i="29"/>
  <c r="BB15" i="29"/>
  <c r="BA15" i="29"/>
  <c r="AZ15" i="29"/>
  <c r="Y15" i="29"/>
  <c r="W15" i="29"/>
  <c r="BE14" i="29"/>
  <c r="BD14" i="29"/>
  <c r="BC14" i="29"/>
  <c r="BB14" i="29"/>
  <c r="BA14" i="29"/>
  <c r="AZ14" i="29"/>
  <c r="Y14" i="29"/>
  <c r="W14" i="29"/>
  <c r="Q14" i="29"/>
  <c r="BE13" i="29"/>
  <c r="BD13" i="29"/>
  <c r="BC13" i="29"/>
  <c r="BB13" i="29"/>
  <c r="BA13" i="29"/>
  <c r="AZ13" i="29"/>
  <c r="AW13" i="29"/>
  <c r="AU13" i="29"/>
  <c r="AQ13" i="29"/>
  <c r="AO13" i="29"/>
  <c r="AK13" i="29"/>
  <c r="AI13" i="29"/>
  <c r="AE13" i="29"/>
  <c r="AC13" i="29"/>
  <c r="Y13" i="29"/>
  <c r="W13" i="29"/>
  <c r="S13" i="29"/>
  <c r="Q13" i="29"/>
  <c r="M13" i="29"/>
  <c r="K13" i="29"/>
  <c r="G13" i="29"/>
  <c r="E13" i="29"/>
  <c r="BD12" i="29"/>
  <c r="BB12" i="29"/>
  <c r="AZ12" i="29"/>
  <c r="BD11" i="29"/>
  <c r="AY62" i="28"/>
  <c r="AS62" i="28"/>
  <c r="AM62" i="28"/>
  <c r="AG62" i="28"/>
  <c r="AA62" i="28"/>
  <c r="U62" i="28"/>
  <c r="O62" i="28"/>
  <c r="I62" i="28"/>
  <c r="AY61" i="28"/>
  <c r="AS61" i="28"/>
  <c r="AM61" i="28"/>
  <c r="AG61" i="28"/>
  <c r="AA61" i="28"/>
  <c r="U61" i="28"/>
  <c r="O61" i="28"/>
  <c r="I61" i="28"/>
  <c r="AY60" i="28"/>
  <c r="AS60" i="28"/>
  <c r="AM60" i="28"/>
  <c r="AG60" i="28"/>
  <c r="AA60" i="28"/>
  <c r="U60" i="28"/>
  <c r="O60" i="28"/>
  <c r="I60" i="28"/>
  <c r="AY59" i="28"/>
  <c r="AS59" i="28"/>
  <c r="AM59" i="28"/>
  <c r="AG59" i="28"/>
  <c r="AA59" i="28"/>
  <c r="U59" i="28"/>
  <c r="O59" i="28"/>
  <c r="I59" i="28"/>
  <c r="AY58" i="28"/>
  <c r="AS58" i="28"/>
  <c r="AM58" i="28"/>
  <c r="AG58" i="28"/>
  <c r="AA58" i="28"/>
  <c r="U58" i="28"/>
  <c r="O58" i="28"/>
  <c r="I58" i="28"/>
  <c r="AY57" i="28"/>
  <c r="AS57" i="28"/>
  <c r="AM57" i="28"/>
  <c r="AG57" i="28"/>
  <c r="AA57" i="28"/>
  <c r="U57" i="28"/>
  <c r="O57" i="28"/>
  <c r="I57" i="28"/>
  <c r="AY56" i="28"/>
  <c r="AS56" i="28"/>
  <c r="AM56" i="28"/>
  <c r="AG56" i="28"/>
  <c r="AA56" i="28"/>
  <c r="U56" i="28"/>
  <c r="O56" i="28"/>
  <c r="I56" i="28"/>
  <c r="AY55" i="28"/>
  <c r="AS55" i="28"/>
  <c r="AM55" i="28"/>
  <c r="AG55" i="28"/>
  <c r="AA55" i="28"/>
  <c r="U55" i="28"/>
  <c r="O55" i="28"/>
  <c r="I55" i="28"/>
  <c r="AY54" i="28"/>
  <c r="AS54" i="28"/>
  <c r="AM54" i="28"/>
  <c r="AG54" i="28"/>
  <c r="AA54" i="28"/>
  <c r="U54" i="28"/>
  <c r="O54" i="28"/>
  <c r="I54" i="28"/>
  <c r="AY53" i="28"/>
  <c r="AS53" i="28"/>
  <c r="AM53" i="28"/>
  <c r="AG53" i="28"/>
  <c r="AA53" i="28"/>
  <c r="U53" i="28"/>
  <c r="O53" i="28"/>
  <c r="I53" i="28"/>
  <c r="AY52" i="28"/>
  <c r="AS52" i="28"/>
  <c r="AM52" i="28"/>
  <c r="AG52" i="28"/>
  <c r="AA52" i="28"/>
  <c r="U52" i="28"/>
  <c r="O52" i="28"/>
  <c r="I52" i="28"/>
  <c r="AY51" i="28"/>
  <c r="AS51" i="28"/>
  <c r="AM51" i="28"/>
  <c r="AG51" i="28"/>
  <c r="AA51" i="28"/>
  <c r="U51" i="28"/>
  <c r="O51" i="28"/>
  <c r="I51" i="28"/>
  <c r="AV43" i="28"/>
  <c r="AW43" i="28" s="1"/>
  <c r="AT43" i="28"/>
  <c r="AU43" i="28" s="1"/>
  <c r="AP43" i="28"/>
  <c r="AQ43" i="28" s="1"/>
  <c r="AN43" i="28"/>
  <c r="AO43" i="28" s="1"/>
  <c r="AJ43" i="28"/>
  <c r="AK43" i="28" s="1"/>
  <c r="AH43" i="28"/>
  <c r="AI43" i="28" s="1"/>
  <c r="AD43" i="28"/>
  <c r="AE43" i="28" s="1"/>
  <c r="AB43" i="28"/>
  <c r="AC43" i="28" s="1"/>
  <c r="X43" i="28"/>
  <c r="Y43" i="28" s="1"/>
  <c r="V43" i="28"/>
  <c r="W43" i="28" s="1"/>
  <c r="R43" i="28"/>
  <c r="S43" i="28" s="1"/>
  <c r="P43" i="28"/>
  <c r="L43" i="28"/>
  <c r="M43" i="28" s="1"/>
  <c r="J43" i="28"/>
  <c r="K43" i="28" s="1"/>
  <c r="F43" i="28"/>
  <c r="G43" i="28" s="1"/>
  <c r="D43" i="28"/>
  <c r="E43" i="28" s="1"/>
  <c r="BE41" i="28"/>
  <c r="BD41" i="28"/>
  <c r="BC41" i="28"/>
  <c r="BB41" i="28"/>
  <c r="BA41" i="28"/>
  <c r="AZ41" i="28"/>
  <c r="AW41" i="28"/>
  <c r="AU41" i="28"/>
  <c r="AQ41" i="28"/>
  <c r="AO41" i="28"/>
  <c r="AK41" i="28"/>
  <c r="AI41" i="28"/>
  <c r="AE41" i="28"/>
  <c r="AC41" i="28"/>
  <c r="Y41" i="28"/>
  <c r="W41" i="28"/>
  <c r="S41" i="28"/>
  <c r="Q41" i="28"/>
  <c r="M41" i="28"/>
  <c r="K41" i="28"/>
  <c r="G41" i="28"/>
  <c r="E41" i="28"/>
  <c r="BE40" i="28"/>
  <c r="BD40" i="28"/>
  <c r="BC40" i="28"/>
  <c r="BB40" i="28"/>
  <c r="BA40" i="28"/>
  <c r="AZ40" i="28"/>
  <c r="AW40" i="28"/>
  <c r="AU40" i="28"/>
  <c r="AQ40" i="28"/>
  <c r="AO40" i="28"/>
  <c r="AK40" i="28"/>
  <c r="AI40" i="28"/>
  <c r="AE40" i="28"/>
  <c r="AC40" i="28"/>
  <c r="Y40" i="28"/>
  <c r="W40" i="28"/>
  <c r="S40" i="28"/>
  <c r="Q40" i="28"/>
  <c r="M40" i="28"/>
  <c r="K40" i="28"/>
  <c r="G40" i="28"/>
  <c r="E40" i="28"/>
  <c r="AX37" i="28"/>
  <c r="AV37" i="28"/>
  <c r="AT37" i="28"/>
  <c r="AR37" i="28"/>
  <c r="AP37" i="28"/>
  <c r="AN37" i="28"/>
  <c r="AL37" i="28"/>
  <c r="AJ37" i="28"/>
  <c r="AH37" i="28"/>
  <c r="AF37" i="28"/>
  <c r="AD37" i="28"/>
  <c r="AB37" i="28"/>
  <c r="Z37" i="28"/>
  <c r="X37" i="28"/>
  <c r="V37" i="28"/>
  <c r="T37" i="28"/>
  <c r="R37" i="28"/>
  <c r="P37" i="28"/>
  <c r="N37" i="28"/>
  <c r="L37" i="28"/>
  <c r="J37" i="28"/>
  <c r="H37" i="28"/>
  <c r="F37" i="28"/>
  <c r="D37" i="28"/>
  <c r="BE36" i="28"/>
  <c r="BD36" i="28"/>
  <c r="BC36" i="28"/>
  <c r="BB36" i="28"/>
  <c r="BA36" i="28"/>
  <c r="AZ36" i="28"/>
  <c r="AW36" i="28"/>
  <c r="AU36" i="28"/>
  <c r="AQ36" i="28"/>
  <c r="AO36" i="28"/>
  <c r="AK36" i="28"/>
  <c r="AI36" i="28"/>
  <c r="AE36" i="28"/>
  <c r="AC36" i="28"/>
  <c r="Y36" i="28"/>
  <c r="W36" i="28"/>
  <c r="S36" i="28"/>
  <c r="Q36" i="28"/>
  <c r="BE35" i="28"/>
  <c r="BD35" i="28"/>
  <c r="BC35" i="28"/>
  <c r="BB35" i="28"/>
  <c r="BA35" i="28"/>
  <c r="AZ35" i="28"/>
  <c r="AW35" i="28"/>
  <c r="AU35" i="28"/>
  <c r="AQ35" i="28"/>
  <c r="AO35" i="28"/>
  <c r="AK35" i="28"/>
  <c r="AI35" i="28"/>
  <c r="AE35" i="28"/>
  <c r="AC35" i="28"/>
  <c r="Y35" i="28"/>
  <c r="W35" i="28"/>
  <c r="S35" i="28"/>
  <c r="Q35" i="28"/>
  <c r="M35" i="28"/>
  <c r="K35" i="28"/>
  <c r="G35" i="28"/>
  <c r="E35" i="28"/>
  <c r="BE34" i="28"/>
  <c r="BD34" i="28"/>
  <c r="BC34" i="28"/>
  <c r="BB34" i="28"/>
  <c r="BA34" i="28"/>
  <c r="AZ34" i="28"/>
  <c r="AQ34" i="28"/>
  <c r="AO34" i="28"/>
  <c r="BE33" i="28"/>
  <c r="BD33" i="28"/>
  <c r="BC33" i="28"/>
  <c r="BB33" i="28"/>
  <c r="BA33" i="28"/>
  <c r="AZ33" i="28"/>
  <c r="AW33" i="28"/>
  <c r="AU33" i="28"/>
  <c r="AQ33" i="28"/>
  <c r="AO33" i="28"/>
  <c r="AK33" i="28"/>
  <c r="AI33" i="28"/>
  <c r="AE33" i="28"/>
  <c r="AC33" i="28"/>
  <c r="Y33" i="28"/>
  <c r="W33" i="28"/>
  <c r="S33" i="28"/>
  <c r="Q33" i="28"/>
  <c r="M33" i="28"/>
  <c r="K33" i="28"/>
  <c r="G33" i="28"/>
  <c r="E33" i="28"/>
  <c r="BE32" i="28"/>
  <c r="BD32" i="28"/>
  <c r="BC32" i="28"/>
  <c r="BB32" i="28"/>
  <c r="BA32" i="28"/>
  <c r="AZ32" i="28"/>
  <c r="AW32" i="28"/>
  <c r="AU32" i="28"/>
  <c r="AQ32" i="28"/>
  <c r="AO32" i="28"/>
  <c r="AK32" i="28"/>
  <c r="AI32" i="28"/>
  <c r="AE32" i="28"/>
  <c r="AC32" i="28"/>
  <c r="Y32" i="28"/>
  <c r="W32" i="28"/>
  <c r="S32" i="28"/>
  <c r="Q32" i="28"/>
  <c r="M32" i="28"/>
  <c r="K32" i="28"/>
  <c r="G32" i="28"/>
  <c r="E32" i="28"/>
  <c r="BE31" i="28"/>
  <c r="BD31" i="28"/>
  <c r="BC31" i="28"/>
  <c r="BB31" i="28"/>
  <c r="BA31" i="28"/>
  <c r="AZ31" i="28"/>
  <c r="AW31" i="28"/>
  <c r="AU31" i="28"/>
  <c r="AQ31" i="28"/>
  <c r="AO31" i="28"/>
  <c r="AK31" i="28"/>
  <c r="AI31" i="28"/>
  <c r="AE31" i="28"/>
  <c r="AC31" i="28"/>
  <c r="Y31" i="28"/>
  <c r="W31" i="28"/>
  <c r="S31" i="28"/>
  <c r="Q31" i="28"/>
  <c r="M31" i="28"/>
  <c r="K31" i="28"/>
  <c r="G31" i="28"/>
  <c r="E31" i="28"/>
  <c r="BE30" i="28"/>
  <c r="BD30" i="28"/>
  <c r="BC30" i="28"/>
  <c r="BB30" i="28"/>
  <c r="BA30" i="28"/>
  <c r="AZ30" i="28"/>
  <c r="AW30" i="28"/>
  <c r="AU30" i="28"/>
  <c r="AQ30" i="28"/>
  <c r="AO30" i="28"/>
  <c r="AK30" i="28"/>
  <c r="AI30" i="28"/>
  <c r="AE30" i="28"/>
  <c r="AC30" i="28"/>
  <c r="Y30" i="28"/>
  <c r="W30" i="28"/>
  <c r="S30" i="28"/>
  <c r="Q30" i="28"/>
  <c r="M30" i="28"/>
  <c r="K30" i="28"/>
  <c r="G30" i="28"/>
  <c r="E30" i="28"/>
  <c r="BE29" i="28"/>
  <c r="BD29" i="28"/>
  <c r="BC29" i="28"/>
  <c r="BB29" i="28"/>
  <c r="BA29" i="28"/>
  <c r="AZ29" i="28"/>
  <c r="AW29" i="28"/>
  <c r="AU29" i="28"/>
  <c r="AQ29" i="28"/>
  <c r="AO29" i="28"/>
  <c r="AK29" i="28"/>
  <c r="AI29" i="28"/>
  <c r="AE29" i="28"/>
  <c r="AC29" i="28"/>
  <c r="Y29" i="28"/>
  <c r="W29" i="28"/>
  <c r="S29" i="28"/>
  <c r="Q29" i="28"/>
  <c r="M29" i="28"/>
  <c r="K29" i="28"/>
  <c r="G29" i="28"/>
  <c r="E29" i="28"/>
  <c r="BE28" i="28"/>
  <c r="BD28" i="28"/>
  <c r="BC28" i="28"/>
  <c r="BB28" i="28"/>
  <c r="BA28" i="28"/>
  <c r="AZ28" i="28"/>
  <c r="AW28" i="28"/>
  <c r="AU28" i="28"/>
  <c r="AQ28" i="28"/>
  <c r="AO28" i="28"/>
  <c r="AK28" i="28"/>
  <c r="AI28" i="28"/>
  <c r="AE28" i="28"/>
  <c r="AC28" i="28"/>
  <c r="Y28" i="28"/>
  <c r="W28" i="28"/>
  <c r="S28" i="28"/>
  <c r="Q28" i="28"/>
  <c r="M28" i="28"/>
  <c r="K28" i="28"/>
  <c r="G28" i="28"/>
  <c r="E28" i="28"/>
  <c r="BE27" i="28"/>
  <c r="BD27" i="28"/>
  <c r="BC27" i="28"/>
  <c r="BB27" i="28"/>
  <c r="BA27" i="28"/>
  <c r="AZ27" i="28"/>
  <c r="AW27" i="28"/>
  <c r="AU27" i="28"/>
  <c r="AQ27" i="28"/>
  <c r="AO27" i="28"/>
  <c r="AK27" i="28"/>
  <c r="AI27" i="28"/>
  <c r="AE27" i="28"/>
  <c r="AC27" i="28"/>
  <c r="Y27" i="28"/>
  <c r="W27" i="28"/>
  <c r="S27" i="28"/>
  <c r="Q27" i="28"/>
  <c r="M27" i="28"/>
  <c r="K27" i="28"/>
  <c r="G27" i="28"/>
  <c r="E27" i="28"/>
  <c r="BE26" i="28"/>
  <c r="BD26" i="28"/>
  <c r="BC26" i="28"/>
  <c r="BB26" i="28"/>
  <c r="BA26" i="28"/>
  <c r="AZ26" i="28"/>
  <c r="AW26" i="28"/>
  <c r="AU26" i="28"/>
  <c r="AQ26" i="28"/>
  <c r="AO26" i="28"/>
  <c r="AK26" i="28"/>
  <c r="AI26" i="28"/>
  <c r="AE26" i="28"/>
  <c r="AC26" i="28"/>
  <c r="Y26" i="28"/>
  <c r="W26" i="28"/>
  <c r="S26" i="28"/>
  <c r="Q26" i="28"/>
  <c r="M26" i="28"/>
  <c r="K26" i="28"/>
  <c r="G26" i="28"/>
  <c r="E26" i="28"/>
  <c r="BE25" i="28"/>
  <c r="BD25" i="28"/>
  <c r="BC25" i="28"/>
  <c r="BB25" i="28"/>
  <c r="BA25" i="28"/>
  <c r="AZ25" i="28"/>
  <c r="AW25" i="28"/>
  <c r="AU25" i="28"/>
  <c r="AQ25" i="28"/>
  <c r="AO25" i="28"/>
  <c r="AK25" i="28"/>
  <c r="AI25" i="28"/>
  <c r="AE25" i="28"/>
  <c r="AC25" i="28"/>
  <c r="Y25" i="28"/>
  <c r="W25" i="28"/>
  <c r="S25" i="28"/>
  <c r="Q25" i="28"/>
  <c r="M25" i="28"/>
  <c r="K25" i="28"/>
  <c r="G25" i="28"/>
  <c r="E25" i="28"/>
  <c r="BE24" i="28"/>
  <c r="BD24" i="28"/>
  <c r="BC24" i="28"/>
  <c r="BB24" i="28"/>
  <c r="BA24" i="28"/>
  <c r="AZ24" i="28"/>
  <c r="AW24" i="28"/>
  <c r="AU24" i="28"/>
  <c r="AQ24" i="28"/>
  <c r="AO24" i="28"/>
  <c r="AK24" i="28"/>
  <c r="AI24" i="28"/>
  <c r="AE24" i="28"/>
  <c r="AC24" i="28"/>
  <c r="Y24" i="28"/>
  <c r="W24" i="28"/>
  <c r="S24" i="28"/>
  <c r="Q24" i="28"/>
  <c r="M24" i="28"/>
  <c r="K24" i="28"/>
  <c r="G24" i="28"/>
  <c r="E24" i="28"/>
  <c r="BE23" i="28"/>
  <c r="BD23" i="28"/>
  <c r="BC23" i="28"/>
  <c r="BB23" i="28"/>
  <c r="BA23" i="28"/>
  <c r="AZ23" i="28"/>
  <c r="AW23" i="28"/>
  <c r="AU23" i="28"/>
  <c r="AQ23" i="28"/>
  <c r="AO23" i="28"/>
  <c r="AK23" i="28"/>
  <c r="AI23" i="28"/>
  <c r="AE23" i="28"/>
  <c r="AC23" i="28"/>
  <c r="Y23" i="28"/>
  <c r="W23" i="28"/>
  <c r="S23" i="28"/>
  <c r="Q23" i="28"/>
  <c r="M23" i="28"/>
  <c r="K23" i="28"/>
  <c r="G23" i="28"/>
  <c r="E23" i="28"/>
  <c r="BE22" i="28"/>
  <c r="BD22" i="28"/>
  <c r="BC22" i="28"/>
  <c r="BB22" i="28"/>
  <c r="BA22" i="28"/>
  <c r="AZ22" i="28"/>
  <c r="AW22" i="28"/>
  <c r="AU22" i="28"/>
  <c r="AQ22" i="28"/>
  <c r="AO22" i="28"/>
  <c r="AK22" i="28"/>
  <c r="AI22" i="28"/>
  <c r="AE22" i="28"/>
  <c r="AC22" i="28"/>
  <c r="Y22" i="28"/>
  <c r="W22" i="28"/>
  <c r="S22" i="28"/>
  <c r="Q22" i="28"/>
  <c r="M22" i="28"/>
  <c r="K22" i="28"/>
  <c r="G22" i="28"/>
  <c r="E22" i="28"/>
  <c r="BE21" i="28"/>
  <c r="BD21" i="28"/>
  <c r="BC21" i="28"/>
  <c r="BB21" i="28"/>
  <c r="BA21" i="28"/>
  <c r="AZ21" i="28"/>
  <c r="AW21" i="28"/>
  <c r="AU21" i="28"/>
  <c r="AQ21" i="28"/>
  <c r="AO21" i="28"/>
  <c r="AK21" i="28"/>
  <c r="AI21" i="28"/>
  <c r="AE21" i="28"/>
  <c r="AC21" i="28"/>
  <c r="Y21" i="28"/>
  <c r="W21" i="28"/>
  <c r="S21" i="28"/>
  <c r="Q21" i="28"/>
  <c r="M21" i="28"/>
  <c r="K21" i="28"/>
  <c r="G21" i="28"/>
  <c r="E21" i="28"/>
  <c r="BE20" i="28"/>
  <c r="BD20" i="28"/>
  <c r="BC20" i="28"/>
  <c r="BB20" i="28"/>
  <c r="BA20" i="28"/>
  <c r="AZ20" i="28"/>
  <c r="AW20" i="28"/>
  <c r="AU20" i="28"/>
  <c r="AQ20" i="28"/>
  <c r="AO20" i="28"/>
  <c r="AK20" i="28"/>
  <c r="AI20" i="28"/>
  <c r="AE20" i="28"/>
  <c r="AC20" i="28"/>
  <c r="Y20" i="28"/>
  <c r="W20" i="28"/>
  <c r="S20" i="28"/>
  <c r="Q20" i="28"/>
  <c r="M20" i="28"/>
  <c r="K20" i="28"/>
  <c r="G20" i="28"/>
  <c r="E20" i="28"/>
  <c r="BE19" i="28"/>
  <c r="BD19" i="28"/>
  <c r="BC19" i="28"/>
  <c r="BB19" i="28"/>
  <c r="BA19" i="28"/>
  <c r="AZ19" i="28"/>
  <c r="AW19" i="28"/>
  <c r="AU19" i="28"/>
  <c r="AQ19" i="28"/>
  <c r="AO19" i="28"/>
  <c r="AK19" i="28"/>
  <c r="AI19" i="28"/>
  <c r="AE19" i="28"/>
  <c r="AC19" i="28"/>
  <c r="Y19" i="28"/>
  <c r="W19" i="28"/>
  <c r="S19" i="28"/>
  <c r="Q19" i="28"/>
  <c r="M19" i="28"/>
  <c r="K19" i="28"/>
  <c r="G19" i="28"/>
  <c r="E19" i="28"/>
  <c r="BE18" i="28"/>
  <c r="BD18" i="28"/>
  <c r="BC18" i="28"/>
  <c r="BB18" i="28"/>
  <c r="BA18" i="28"/>
  <c r="AZ18" i="28"/>
  <c r="AW18" i="28"/>
  <c r="AU18" i="28"/>
  <c r="AQ18" i="28"/>
  <c r="AO18" i="28"/>
  <c r="AK18" i="28"/>
  <c r="AI18" i="28"/>
  <c r="AE18" i="28"/>
  <c r="AC18" i="28"/>
  <c r="Y18" i="28"/>
  <c r="W18" i="28"/>
  <c r="S18" i="28"/>
  <c r="Q18" i="28"/>
  <c r="M18" i="28"/>
  <c r="K18" i="28"/>
  <c r="BE17" i="28"/>
  <c r="BD17" i="28"/>
  <c r="BC17" i="28"/>
  <c r="BB17" i="28"/>
  <c r="BA17" i="28"/>
  <c r="AZ17" i="28"/>
  <c r="AW17" i="28"/>
  <c r="AU17" i="28"/>
  <c r="AQ17" i="28"/>
  <c r="AO17" i="28"/>
  <c r="AK17" i="28"/>
  <c r="AI17" i="28"/>
  <c r="AE17" i="28"/>
  <c r="AC17" i="28"/>
  <c r="Y17" i="28"/>
  <c r="W17" i="28"/>
  <c r="S17" i="28"/>
  <c r="Q17" i="28"/>
  <c r="BE16" i="28"/>
  <c r="BD16" i="28"/>
  <c r="BC16" i="28"/>
  <c r="BB16" i="28"/>
  <c r="BA16" i="28"/>
  <c r="AZ16" i="28"/>
  <c r="Y16" i="28"/>
  <c r="W16" i="28"/>
  <c r="S16" i="28"/>
  <c r="BE15" i="28"/>
  <c r="BD15" i="28"/>
  <c r="BC15" i="28"/>
  <c r="BB15" i="28"/>
  <c r="BA15" i="28"/>
  <c r="AZ15" i="28"/>
  <c r="Y15" i="28"/>
  <c r="W15" i="28"/>
  <c r="S15" i="28"/>
  <c r="BE14" i="28"/>
  <c r="BD14" i="28"/>
  <c r="BC14" i="28"/>
  <c r="BB14" i="28"/>
  <c r="BA14" i="28"/>
  <c r="AZ14" i="28"/>
  <c r="Y14" i="28"/>
  <c r="W14" i="28"/>
  <c r="S14" i="28"/>
  <c r="Q14" i="28"/>
  <c r="BE13" i="28"/>
  <c r="BD13" i="28"/>
  <c r="BC13" i="28"/>
  <c r="BB13" i="28"/>
  <c r="BA13" i="28"/>
  <c r="AZ13" i="28"/>
  <c r="AW13" i="28"/>
  <c r="AU13" i="28"/>
  <c r="AQ13" i="28"/>
  <c r="AO13" i="28"/>
  <c r="AK13" i="28"/>
  <c r="AI13" i="28"/>
  <c r="AE13" i="28"/>
  <c r="AC13" i="28"/>
  <c r="Y13" i="28"/>
  <c r="W13" i="28"/>
  <c r="S13" i="28"/>
  <c r="Q13" i="28"/>
  <c r="M13" i="28"/>
  <c r="K13" i="28"/>
  <c r="G13" i="28"/>
  <c r="E13" i="28"/>
  <c r="BD12" i="28"/>
  <c r="BB12" i="28"/>
  <c r="AZ12" i="28"/>
  <c r="BD11" i="28"/>
  <c r="AU38" i="31" l="1"/>
  <c r="AM60" i="31"/>
  <c r="AO37" i="29"/>
  <c r="BD38" i="31"/>
  <c r="AG60" i="30"/>
  <c r="G38" i="30"/>
  <c r="AM60" i="30"/>
  <c r="Q37" i="29"/>
  <c r="U60" i="31"/>
  <c r="AW38" i="30"/>
  <c r="AG60" i="31"/>
  <c r="AS60" i="30"/>
  <c r="I60" i="31"/>
  <c r="AS60" i="31"/>
  <c r="BD37" i="29"/>
  <c r="BB44" i="30"/>
  <c r="O60" i="31"/>
  <c r="AY60" i="31"/>
  <c r="AQ38" i="30"/>
  <c r="S38" i="30"/>
  <c r="BB43" i="28"/>
  <c r="AA60" i="30"/>
  <c r="AO38" i="31"/>
  <c r="AA60" i="31"/>
  <c r="BE48" i="30"/>
  <c r="BE49" i="30"/>
  <c r="BE52" i="30"/>
  <c r="BE53" i="30"/>
  <c r="BE54" i="30"/>
  <c r="BE55" i="30"/>
  <c r="BE56" i="30"/>
  <c r="BE57" i="30"/>
  <c r="BE58" i="30"/>
  <c r="BE59" i="30"/>
  <c r="I60" i="30"/>
  <c r="Y38" i="31"/>
  <c r="AW38" i="31"/>
  <c r="G38" i="31"/>
  <c r="AK38" i="31"/>
  <c r="BC38" i="31"/>
  <c r="BE49" i="31"/>
  <c r="BE50" i="31"/>
  <c r="BE51" i="31"/>
  <c r="BE52" i="31"/>
  <c r="BE53" i="31"/>
  <c r="BE54" i="31"/>
  <c r="BE55" i="31"/>
  <c r="BE56" i="31"/>
  <c r="BE57" i="31"/>
  <c r="BE58" i="31"/>
  <c r="BE59" i="31"/>
  <c r="S37" i="28"/>
  <c r="E37" i="29"/>
  <c r="AC37" i="29"/>
  <c r="AK37" i="29"/>
  <c r="AC38" i="31"/>
  <c r="AZ38" i="31"/>
  <c r="K38" i="31"/>
  <c r="W37" i="28"/>
  <c r="AU37" i="28"/>
  <c r="G37" i="29"/>
  <c r="Y37" i="28"/>
  <c r="AW37" i="28"/>
  <c r="AO38" i="30"/>
  <c r="BD38" i="30"/>
  <c r="AC38" i="30"/>
  <c r="K38" i="30"/>
  <c r="E38" i="30"/>
  <c r="AI38" i="31"/>
  <c r="BE38" i="30"/>
  <c r="K37" i="28"/>
  <c r="BC43" i="28"/>
  <c r="Y38" i="30"/>
  <c r="M38" i="30"/>
  <c r="AS59" i="29"/>
  <c r="AI37" i="28"/>
  <c r="AK37" i="28"/>
  <c r="W37" i="29"/>
  <c r="BE55" i="29"/>
  <c r="AZ38" i="30"/>
  <c r="Q38" i="30"/>
  <c r="BC44" i="30"/>
  <c r="AY60" i="30"/>
  <c r="W38" i="31"/>
  <c r="E38" i="31"/>
  <c r="Q38" i="31"/>
  <c r="BC44" i="31"/>
  <c r="Y37" i="29"/>
  <c r="BA43" i="29"/>
  <c r="BE50" i="29"/>
  <c r="BE56" i="29"/>
  <c r="AE37" i="29"/>
  <c r="AW37" i="29"/>
  <c r="AU37" i="29"/>
  <c r="BC43" i="29"/>
  <c r="AM59" i="29"/>
  <c r="BB37" i="29"/>
  <c r="BC37" i="29"/>
  <c r="U59" i="29"/>
  <c r="BE48" i="29"/>
  <c r="BE51" i="29"/>
  <c r="BE57" i="29"/>
  <c r="BE49" i="29"/>
  <c r="AZ43" i="29"/>
  <c r="E37" i="28"/>
  <c r="I63" i="28"/>
  <c r="BE54" i="28"/>
  <c r="AG63" i="28"/>
  <c r="BE57" i="28"/>
  <c r="M37" i="28"/>
  <c r="AE37" i="28"/>
  <c r="BE37" i="28"/>
  <c r="O63" i="28"/>
  <c r="AY63" i="28"/>
  <c r="BB37" i="28"/>
  <c r="BE58" i="28"/>
  <c r="BA37" i="28"/>
  <c r="AC37" i="28"/>
  <c r="BE53" i="28"/>
  <c r="BE59" i="28"/>
  <c r="BE62" i="28"/>
  <c r="G37" i="28"/>
  <c r="AQ37" i="28"/>
  <c r="AA63" i="28"/>
  <c r="AZ43" i="28"/>
  <c r="BE52" i="28"/>
  <c r="BB43" i="29"/>
  <c r="AY59" i="29"/>
  <c r="AE38" i="30"/>
  <c r="BA38" i="30"/>
  <c r="BA44" i="30"/>
  <c r="BE51" i="28"/>
  <c r="U60" i="30"/>
  <c r="U63" i="28"/>
  <c r="BE56" i="28"/>
  <c r="I59" i="29"/>
  <c r="AI38" i="30"/>
  <c r="BB38" i="30"/>
  <c r="AE38" i="31"/>
  <c r="BA38" i="31"/>
  <c r="M38" i="31"/>
  <c r="AZ44" i="31"/>
  <c r="O60" i="30"/>
  <c r="BE55" i="28"/>
  <c r="BA37" i="29"/>
  <c r="BE60" i="28"/>
  <c r="BE61" i="28"/>
  <c r="K37" i="29"/>
  <c r="AI37" i="29"/>
  <c r="O59" i="29"/>
  <c r="AK38" i="30"/>
  <c r="BC38" i="30"/>
  <c r="BB38" i="31"/>
  <c r="BA44" i="31"/>
  <c r="Q44" i="31"/>
  <c r="BC37" i="28"/>
  <c r="AM63" i="28"/>
  <c r="M37" i="29"/>
  <c r="BE52" i="29"/>
  <c r="BE53" i="29"/>
  <c r="BE54" i="29"/>
  <c r="AZ44" i="30"/>
  <c r="S38" i="31"/>
  <c r="BD37" i="28"/>
  <c r="AO37" i="28"/>
  <c r="AS63" i="28"/>
  <c r="AA59" i="29"/>
  <c r="Q37" i="28"/>
  <c r="AZ37" i="28"/>
  <c r="BA43" i="28"/>
  <c r="Q43" i="28"/>
  <c r="AZ37" i="29"/>
  <c r="S37" i="29"/>
  <c r="AQ37" i="29"/>
  <c r="BE37" i="29"/>
  <c r="AG59" i="29"/>
  <c r="BE58" i="29"/>
  <c r="W38" i="30"/>
  <c r="AU38" i="30"/>
  <c r="BE50" i="30"/>
  <c r="BE51" i="30"/>
  <c r="AQ38" i="31"/>
  <c r="BE38" i="31"/>
  <c r="M43" i="29"/>
  <c r="E44" i="30"/>
  <c r="Q44" i="30"/>
  <c r="BE47" i="29"/>
  <c r="BE48" i="31"/>
  <c r="BB44" i="31"/>
  <c r="BE60" i="31" l="1"/>
  <c r="BE60" i="30"/>
  <c r="BE63" i="28"/>
  <c r="BE59" i="29"/>
  <c r="Z36" i="26" l="1"/>
  <c r="U53" i="26" l="1"/>
  <c r="AY58" i="27"/>
  <c r="AS58" i="27"/>
  <c r="AM58" i="27"/>
  <c r="AG58" i="27"/>
  <c r="AA58" i="27"/>
  <c r="U58" i="27"/>
  <c r="O58" i="27"/>
  <c r="I58" i="27"/>
  <c r="AY57" i="27"/>
  <c r="AS57" i="27"/>
  <c r="AM57" i="27"/>
  <c r="AG57" i="27"/>
  <c r="AA57" i="27"/>
  <c r="U57" i="27"/>
  <c r="O57" i="27"/>
  <c r="I57" i="27"/>
  <c r="AY56" i="27"/>
  <c r="AS56" i="27"/>
  <c r="AM56" i="27"/>
  <c r="AG56" i="27"/>
  <c r="AA56" i="27"/>
  <c r="U56" i="27"/>
  <c r="O56" i="27"/>
  <c r="I56" i="27"/>
  <c r="AY55" i="27"/>
  <c r="AS55" i="27"/>
  <c r="AM55" i="27"/>
  <c r="AG55" i="27"/>
  <c r="AA55" i="27"/>
  <c r="U55" i="27"/>
  <c r="O55" i="27"/>
  <c r="I55" i="27"/>
  <c r="AY54" i="27"/>
  <c r="AS54" i="27"/>
  <c r="AM54" i="27"/>
  <c r="AG54" i="27"/>
  <c r="AA54" i="27"/>
  <c r="U54" i="27"/>
  <c r="O54" i="27"/>
  <c r="I54" i="27"/>
  <c r="AY53" i="27"/>
  <c r="AS53" i="27"/>
  <c r="AM53" i="27"/>
  <c r="AG53" i="27"/>
  <c r="AA53" i="27"/>
  <c r="U53" i="27"/>
  <c r="O53" i="27"/>
  <c r="I53" i="27"/>
  <c r="AY52" i="27"/>
  <c r="AS52" i="27"/>
  <c r="AM52" i="27"/>
  <c r="AG52" i="27"/>
  <c r="AA52" i="27"/>
  <c r="U52" i="27"/>
  <c r="O52" i="27"/>
  <c r="I52" i="27"/>
  <c r="AY51" i="27"/>
  <c r="AS51" i="27"/>
  <c r="AM51" i="27"/>
  <c r="AG51" i="27"/>
  <c r="AA51" i="27"/>
  <c r="U51" i="27"/>
  <c r="O51" i="27"/>
  <c r="I51" i="27"/>
  <c r="AY50" i="27"/>
  <c r="AS50" i="27"/>
  <c r="AM50" i="27"/>
  <c r="AG50" i="27"/>
  <c r="AA50" i="27"/>
  <c r="U50" i="27"/>
  <c r="O50" i="27"/>
  <c r="I50" i="27"/>
  <c r="AY49" i="27"/>
  <c r="AS49" i="27"/>
  <c r="AM49" i="27"/>
  <c r="AG49" i="27"/>
  <c r="AA49" i="27"/>
  <c r="U49" i="27"/>
  <c r="O49" i="27"/>
  <c r="I49" i="27"/>
  <c r="AY48" i="27"/>
  <c r="AS48" i="27"/>
  <c r="AM48" i="27"/>
  <c r="AG48" i="27"/>
  <c r="AA48" i="27"/>
  <c r="U48" i="27"/>
  <c r="O48" i="27"/>
  <c r="I48" i="27"/>
  <c r="AY47" i="27"/>
  <c r="AS47" i="27"/>
  <c r="AM47" i="27"/>
  <c r="AG47" i="27"/>
  <c r="AA47" i="27"/>
  <c r="U47" i="27"/>
  <c r="O47" i="27"/>
  <c r="I47" i="27"/>
  <c r="AX39" i="27"/>
  <c r="AV39" i="27"/>
  <c r="AW39" i="27" s="1"/>
  <c r="AT39" i="27"/>
  <c r="AU39" i="27" s="1"/>
  <c r="AP39" i="27"/>
  <c r="AQ39" i="27" s="1"/>
  <c r="AN39" i="27"/>
  <c r="AO39" i="27" s="1"/>
  <c r="AJ39" i="27"/>
  <c r="AK39" i="27" s="1"/>
  <c r="AH39" i="27"/>
  <c r="AI39" i="27" s="1"/>
  <c r="AD39" i="27"/>
  <c r="AE39" i="27" s="1"/>
  <c r="AB39" i="27"/>
  <c r="AC39" i="27" s="1"/>
  <c r="X39" i="27"/>
  <c r="Y39" i="27" s="1"/>
  <c r="V39" i="27"/>
  <c r="W39" i="27" s="1"/>
  <c r="R39" i="27"/>
  <c r="S39" i="27" s="1"/>
  <c r="P39" i="27"/>
  <c r="Q39" i="27" s="1"/>
  <c r="L39" i="27"/>
  <c r="J39" i="27"/>
  <c r="K39" i="27" s="1"/>
  <c r="F39" i="27"/>
  <c r="G39" i="27" s="1"/>
  <c r="D39" i="27"/>
  <c r="BE38" i="27"/>
  <c r="BD38" i="27"/>
  <c r="BD39" i="27" s="1"/>
  <c r="BC38" i="27"/>
  <c r="BB38" i="27"/>
  <c r="BA38" i="27"/>
  <c r="AZ38" i="27"/>
  <c r="AW38" i="27"/>
  <c r="AU38" i="27"/>
  <c r="AQ38" i="27"/>
  <c r="AO38" i="27"/>
  <c r="AK38" i="27"/>
  <c r="AI38" i="27"/>
  <c r="AE38" i="27"/>
  <c r="AC38" i="27"/>
  <c r="Y38" i="27"/>
  <c r="W38" i="27"/>
  <c r="S38" i="27"/>
  <c r="Q38" i="27"/>
  <c r="M38" i="27"/>
  <c r="K38" i="27"/>
  <c r="G38" i="27"/>
  <c r="E38" i="27"/>
  <c r="AX34" i="27"/>
  <c r="AV34" i="27"/>
  <c r="AT34" i="27"/>
  <c r="AR34" i="27"/>
  <c r="AP34" i="27"/>
  <c r="AN34" i="27"/>
  <c r="AL34" i="27"/>
  <c r="AJ34" i="27"/>
  <c r="AH34" i="27"/>
  <c r="AF34" i="27"/>
  <c r="AD34" i="27"/>
  <c r="AB34" i="27"/>
  <c r="Z34" i="27"/>
  <c r="X34" i="27"/>
  <c r="V34" i="27"/>
  <c r="T34" i="27"/>
  <c r="R34" i="27"/>
  <c r="P34" i="27"/>
  <c r="N34" i="27"/>
  <c r="L34" i="27"/>
  <c r="J34" i="27"/>
  <c r="H34" i="27"/>
  <c r="F34" i="27"/>
  <c r="D34" i="27"/>
  <c r="BE33" i="27"/>
  <c r="BD33" i="27"/>
  <c r="BC33" i="27"/>
  <c r="BB33" i="27"/>
  <c r="BA33" i="27"/>
  <c r="AZ33" i="27"/>
  <c r="AW33" i="27"/>
  <c r="BE32" i="27"/>
  <c r="BD32" i="27"/>
  <c r="BC32" i="27"/>
  <c r="BB32" i="27"/>
  <c r="BA32" i="27"/>
  <c r="AZ32" i="27"/>
  <c r="AW32" i="27"/>
  <c r="AU32" i="27"/>
  <c r="AQ32" i="27"/>
  <c r="AO32" i="27"/>
  <c r="AK32" i="27"/>
  <c r="AI32" i="27"/>
  <c r="AE32" i="27"/>
  <c r="AC32" i="27"/>
  <c r="Y32" i="27"/>
  <c r="W32" i="27"/>
  <c r="S32" i="27"/>
  <c r="Q32" i="27"/>
  <c r="M32" i="27"/>
  <c r="K32" i="27"/>
  <c r="G32" i="27"/>
  <c r="E32" i="27"/>
  <c r="BE31" i="27"/>
  <c r="BD31" i="27"/>
  <c r="BC31" i="27"/>
  <c r="BB31" i="27"/>
  <c r="BA31" i="27"/>
  <c r="AZ31" i="27"/>
  <c r="AW31" i="27"/>
  <c r="AU31" i="27"/>
  <c r="AQ31" i="27"/>
  <c r="AO31" i="27"/>
  <c r="AK31" i="27"/>
  <c r="AI31" i="27"/>
  <c r="AE31" i="27"/>
  <c r="AC31" i="27"/>
  <c r="Y31" i="27"/>
  <c r="W31" i="27"/>
  <c r="S31" i="27"/>
  <c r="Q31" i="27"/>
  <c r="M31" i="27"/>
  <c r="K31" i="27"/>
  <c r="G31" i="27"/>
  <c r="E31" i="27"/>
  <c r="BE30" i="27"/>
  <c r="BD30" i="27"/>
  <c r="BC30" i="27"/>
  <c r="BB30" i="27"/>
  <c r="BA30" i="27"/>
  <c r="AZ30" i="27"/>
  <c r="AW30" i="27"/>
  <c r="AU30" i="27"/>
  <c r="AQ30" i="27"/>
  <c r="AO30" i="27"/>
  <c r="AK30" i="27"/>
  <c r="AI30" i="27"/>
  <c r="AE30" i="27"/>
  <c r="AC30" i="27"/>
  <c r="Y30" i="27"/>
  <c r="W30" i="27"/>
  <c r="S30" i="27"/>
  <c r="Q30" i="27"/>
  <c r="M30" i="27"/>
  <c r="K30" i="27"/>
  <c r="G30" i="27"/>
  <c r="E30" i="27"/>
  <c r="BE29" i="27"/>
  <c r="BD29" i="27"/>
  <c r="BC29" i="27"/>
  <c r="BB29" i="27"/>
  <c r="BA29" i="27"/>
  <c r="AZ29" i="27"/>
  <c r="AW29" i="27"/>
  <c r="AU29" i="27"/>
  <c r="AQ29" i="27"/>
  <c r="AO29" i="27"/>
  <c r="AK29" i="27"/>
  <c r="AI29" i="27"/>
  <c r="AE29" i="27"/>
  <c r="AC29" i="27"/>
  <c r="Y29" i="27"/>
  <c r="W29" i="27"/>
  <c r="S29" i="27"/>
  <c r="Q29" i="27"/>
  <c r="M29" i="27"/>
  <c r="K29" i="27"/>
  <c r="G29" i="27"/>
  <c r="E29" i="27"/>
  <c r="BE28" i="27"/>
  <c r="BD28" i="27"/>
  <c r="BC28" i="27"/>
  <c r="BB28" i="27"/>
  <c r="BA28" i="27"/>
  <c r="AZ28" i="27"/>
  <c r="AW28" i="27"/>
  <c r="AU28" i="27"/>
  <c r="AQ28" i="27"/>
  <c r="AO28" i="27"/>
  <c r="AK28" i="27"/>
  <c r="AI28" i="27"/>
  <c r="AE28" i="27"/>
  <c r="AC28" i="27"/>
  <c r="Y28" i="27"/>
  <c r="W28" i="27"/>
  <c r="S28" i="27"/>
  <c r="Q28" i="27"/>
  <c r="M28" i="27"/>
  <c r="K28" i="27"/>
  <c r="G28" i="27"/>
  <c r="E28" i="27"/>
  <c r="BE27" i="27"/>
  <c r="BD27" i="27"/>
  <c r="BC27" i="27"/>
  <c r="BB27" i="27"/>
  <c r="BA27" i="27"/>
  <c r="AZ27" i="27"/>
  <c r="AW27" i="27"/>
  <c r="AU27" i="27"/>
  <c r="AQ27" i="27"/>
  <c r="AO27" i="27"/>
  <c r="AK27" i="27"/>
  <c r="AI27" i="27"/>
  <c r="AE27" i="27"/>
  <c r="AC27" i="27"/>
  <c r="Y27" i="27"/>
  <c r="W27" i="27"/>
  <c r="S27" i="27"/>
  <c r="Q27" i="27"/>
  <c r="M27" i="27"/>
  <c r="K27" i="27"/>
  <c r="G27" i="27"/>
  <c r="E27" i="27"/>
  <c r="BE26" i="27"/>
  <c r="BD26" i="27"/>
  <c r="BC26" i="27"/>
  <c r="BB26" i="27"/>
  <c r="BA26" i="27"/>
  <c r="AZ26" i="27"/>
  <c r="AW26" i="27"/>
  <c r="AU26" i="27"/>
  <c r="AQ26" i="27"/>
  <c r="AO26" i="27"/>
  <c r="AK26" i="27"/>
  <c r="AI26" i="27"/>
  <c r="AE26" i="27"/>
  <c r="AC26" i="27"/>
  <c r="Y26" i="27"/>
  <c r="W26" i="27"/>
  <c r="S26" i="27"/>
  <c r="Q26" i="27"/>
  <c r="M26" i="27"/>
  <c r="K26" i="27"/>
  <c r="G26" i="27"/>
  <c r="E26" i="27"/>
  <c r="BE25" i="27"/>
  <c r="BD25" i="27"/>
  <c r="BC25" i="27"/>
  <c r="BB25" i="27"/>
  <c r="BA25" i="27"/>
  <c r="AZ25" i="27"/>
  <c r="AW25" i="27"/>
  <c r="AU25" i="27"/>
  <c r="AQ25" i="27"/>
  <c r="AO25" i="27"/>
  <c r="AK25" i="27"/>
  <c r="AI25" i="27"/>
  <c r="AE25" i="27"/>
  <c r="AC25" i="27"/>
  <c r="Y25" i="27"/>
  <c r="W25" i="27"/>
  <c r="S25" i="27"/>
  <c r="Q25" i="27"/>
  <c r="M25" i="27"/>
  <c r="K25" i="27"/>
  <c r="G25" i="27"/>
  <c r="E25" i="27"/>
  <c r="BE24" i="27"/>
  <c r="BD24" i="27"/>
  <c r="BC24" i="27"/>
  <c r="BB24" i="27"/>
  <c r="BA24" i="27"/>
  <c r="AZ24" i="27"/>
  <c r="AW24" i="27"/>
  <c r="AU24" i="27"/>
  <c r="AQ24" i="27"/>
  <c r="AO24" i="27"/>
  <c r="AK24" i="27"/>
  <c r="AI24" i="27"/>
  <c r="AE24" i="27"/>
  <c r="AC24" i="27"/>
  <c r="Y24" i="27"/>
  <c r="W24" i="27"/>
  <c r="S24" i="27"/>
  <c r="Q24" i="27"/>
  <c r="M24" i="27"/>
  <c r="K24" i="27"/>
  <c r="G24" i="27"/>
  <c r="E24" i="27"/>
  <c r="BE23" i="27"/>
  <c r="BD23" i="27"/>
  <c r="BC23" i="27"/>
  <c r="BB23" i="27"/>
  <c r="BA23" i="27"/>
  <c r="AZ23" i="27"/>
  <c r="AW23" i="27"/>
  <c r="AU23" i="27"/>
  <c r="AQ23" i="27"/>
  <c r="AO23" i="27"/>
  <c r="AK23" i="27"/>
  <c r="AI23" i="27"/>
  <c r="AE23" i="27"/>
  <c r="AC23" i="27"/>
  <c r="Y23" i="27"/>
  <c r="W23" i="27"/>
  <c r="S23" i="27"/>
  <c r="Q23" i="27"/>
  <c r="M23" i="27"/>
  <c r="K23" i="27"/>
  <c r="G23" i="27"/>
  <c r="E23" i="27"/>
  <c r="BE22" i="27"/>
  <c r="BD22" i="27"/>
  <c r="BC22" i="27"/>
  <c r="BB22" i="27"/>
  <c r="BA22" i="27"/>
  <c r="AZ22" i="27"/>
  <c r="AW22" i="27"/>
  <c r="AU22" i="27"/>
  <c r="AQ22" i="27"/>
  <c r="AO22" i="27"/>
  <c r="AK22" i="27"/>
  <c r="AI22" i="27"/>
  <c r="AE22" i="27"/>
  <c r="AC22" i="27"/>
  <c r="Y22" i="27"/>
  <c r="W22" i="27"/>
  <c r="S22" i="27"/>
  <c r="Q22" i="27"/>
  <c r="M22" i="27"/>
  <c r="K22" i="27"/>
  <c r="G22" i="27"/>
  <c r="E22" i="27"/>
  <c r="BE21" i="27"/>
  <c r="BD21" i="27"/>
  <c r="BC21" i="27"/>
  <c r="BB21" i="27"/>
  <c r="BA21" i="27"/>
  <c r="AZ21" i="27"/>
  <c r="AW21" i="27"/>
  <c r="AU21" i="27"/>
  <c r="AQ21" i="27"/>
  <c r="AO21" i="27"/>
  <c r="AK21" i="27"/>
  <c r="AI21" i="27"/>
  <c r="AE21" i="27"/>
  <c r="AC21" i="27"/>
  <c r="Y21" i="27"/>
  <c r="W21" i="27"/>
  <c r="S21" i="27"/>
  <c r="Q21" i="27"/>
  <c r="M21" i="27"/>
  <c r="K21" i="27"/>
  <c r="G21" i="27"/>
  <c r="E21" i="27"/>
  <c r="BE20" i="27"/>
  <c r="BD20" i="27"/>
  <c r="BC20" i="27"/>
  <c r="BB20" i="27"/>
  <c r="BA20" i="27"/>
  <c r="AZ20" i="27"/>
  <c r="AW20" i="27"/>
  <c r="AU20" i="27"/>
  <c r="AQ20" i="27"/>
  <c r="AO20" i="27"/>
  <c r="AK20" i="27"/>
  <c r="AI20" i="27"/>
  <c r="AE20" i="27"/>
  <c r="AC20" i="27"/>
  <c r="Y20" i="27"/>
  <c r="W20" i="27"/>
  <c r="S20" i="27"/>
  <c r="Q20" i="27"/>
  <c r="M20" i="27"/>
  <c r="K20" i="27"/>
  <c r="G20" i="27"/>
  <c r="E20" i="27"/>
  <c r="BE19" i="27"/>
  <c r="BD19" i="27"/>
  <c r="BC19" i="27"/>
  <c r="BB19" i="27"/>
  <c r="BA19" i="27"/>
  <c r="AZ19" i="27"/>
  <c r="AW19" i="27"/>
  <c r="AU19" i="27"/>
  <c r="AQ19" i="27"/>
  <c r="AO19" i="27"/>
  <c r="AK19" i="27"/>
  <c r="AI19" i="27"/>
  <c r="AE19" i="27"/>
  <c r="AC19" i="27"/>
  <c r="Y19" i="27"/>
  <c r="W19" i="27"/>
  <c r="S19" i="27"/>
  <c r="Q19" i="27"/>
  <c r="M19" i="27"/>
  <c r="K19" i="27"/>
  <c r="G19" i="27"/>
  <c r="E19" i="27"/>
  <c r="BE18" i="27"/>
  <c r="BD18" i="27"/>
  <c r="BC18" i="27"/>
  <c r="BB18" i="27"/>
  <c r="BA18" i="27"/>
  <c r="AZ18" i="27"/>
  <c r="AE18" i="27"/>
  <c r="AC18" i="27"/>
  <c r="BE17" i="27"/>
  <c r="BD17" i="27"/>
  <c r="BC17" i="27"/>
  <c r="BB17" i="27"/>
  <c r="BA17" i="27"/>
  <c r="AZ17" i="27"/>
  <c r="AW17" i="27"/>
  <c r="AU17" i="27"/>
  <c r="AQ17" i="27"/>
  <c r="AO17" i="27"/>
  <c r="AK17" i="27"/>
  <c r="AI17" i="27"/>
  <c r="AE17" i="27"/>
  <c r="AC17" i="27"/>
  <c r="Y17" i="27"/>
  <c r="W17" i="27"/>
  <c r="S17" i="27"/>
  <c r="Q17" i="27"/>
  <c r="M17" i="27"/>
  <c r="K17" i="27"/>
  <c r="G17" i="27"/>
  <c r="E17" i="27"/>
  <c r="BE16" i="27"/>
  <c r="BD16" i="27"/>
  <c r="BC16" i="27"/>
  <c r="BB16" i="27"/>
  <c r="BA16" i="27"/>
  <c r="AZ16" i="27"/>
  <c r="AW16" i="27"/>
  <c r="AU16" i="27"/>
  <c r="AQ16" i="27"/>
  <c r="AO16" i="27"/>
  <c r="AK16" i="27"/>
  <c r="AI16" i="27"/>
  <c r="AE16" i="27"/>
  <c r="AC16" i="27"/>
  <c r="Y16" i="27"/>
  <c r="W16" i="27"/>
  <c r="S16" i="27"/>
  <c r="Q16" i="27"/>
  <c r="M16" i="27"/>
  <c r="K16" i="27"/>
  <c r="G16" i="27"/>
  <c r="E16" i="27"/>
  <c r="BE15" i="27"/>
  <c r="BD15" i="27"/>
  <c r="BC15" i="27"/>
  <c r="BB15" i="27"/>
  <c r="BA15" i="27"/>
  <c r="AZ15" i="27"/>
  <c r="AW15" i="27"/>
  <c r="AU15" i="27"/>
  <c r="AQ15" i="27"/>
  <c r="AO15" i="27"/>
  <c r="AK15" i="27"/>
  <c r="AI15" i="27"/>
  <c r="AE15" i="27"/>
  <c r="AC15" i="27"/>
  <c r="Y15" i="27"/>
  <c r="W15" i="27"/>
  <c r="S15" i="27"/>
  <c r="Q15" i="27"/>
  <c r="M15" i="27"/>
  <c r="K15" i="27"/>
  <c r="G15" i="27"/>
  <c r="E15" i="27"/>
  <c r="BE14" i="27"/>
  <c r="BD14" i="27"/>
  <c r="BC14" i="27"/>
  <c r="BB14" i="27"/>
  <c r="BA14" i="27"/>
  <c r="AZ14" i="27"/>
  <c r="AW14" i="27"/>
  <c r="AU14" i="27"/>
  <c r="AQ14" i="27"/>
  <c r="AO14" i="27"/>
  <c r="AK14" i="27"/>
  <c r="AI14" i="27"/>
  <c r="AE14" i="27"/>
  <c r="AC14" i="27"/>
  <c r="Y14" i="27"/>
  <c r="W14" i="27"/>
  <c r="S14" i="27"/>
  <c r="Q14" i="27"/>
  <c r="M14" i="27"/>
  <c r="K14" i="27"/>
  <c r="G14" i="27"/>
  <c r="E14" i="27"/>
  <c r="BE13" i="27"/>
  <c r="BD13" i="27"/>
  <c r="BC13" i="27"/>
  <c r="BB13" i="27"/>
  <c r="BA13" i="27"/>
  <c r="AZ13" i="27"/>
  <c r="AW13" i="27"/>
  <c r="AU13" i="27"/>
  <c r="AQ13" i="27"/>
  <c r="AO13" i="27"/>
  <c r="AK13" i="27"/>
  <c r="AI13" i="27"/>
  <c r="AE13" i="27"/>
  <c r="AC13" i="27"/>
  <c r="Y13" i="27"/>
  <c r="W13" i="27"/>
  <c r="S13" i="27"/>
  <c r="Q13" i="27"/>
  <c r="M13" i="27"/>
  <c r="K13" i="27"/>
  <c r="G13" i="27"/>
  <c r="E13" i="27"/>
  <c r="BE12" i="27"/>
  <c r="BD12" i="27"/>
  <c r="BC12" i="27"/>
  <c r="BB12" i="27"/>
  <c r="BA12" i="27"/>
  <c r="AZ12" i="27"/>
  <c r="AW12" i="27"/>
  <c r="AU12" i="27"/>
  <c r="AQ12" i="27"/>
  <c r="AO12" i="27"/>
  <c r="AK12" i="27"/>
  <c r="AI12" i="27"/>
  <c r="AE12" i="27"/>
  <c r="AC12" i="27"/>
  <c r="Y12" i="27"/>
  <c r="W12" i="27"/>
  <c r="S12" i="27"/>
  <c r="Q12" i="27"/>
  <c r="M12" i="27"/>
  <c r="K12" i="27"/>
  <c r="G12" i="27"/>
  <c r="E12" i="27"/>
  <c r="AY60" i="26"/>
  <c r="AS60" i="26"/>
  <c r="AM60" i="26"/>
  <c r="AG60" i="26"/>
  <c r="AA60" i="26"/>
  <c r="U60" i="26"/>
  <c r="O60" i="26"/>
  <c r="I60" i="26"/>
  <c r="AY59" i="26"/>
  <c r="AS59" i="26"/>
  <c r="AM59" i="26"/>
  <c r="AG59" i="26"/>
  <c r="AA59" i="26"/>
  <c r="U59" i="26"/>
  <c r="O59" i="26"/>
  <c r="I59" i="26"/>
  <c r="AY58" i="26"/>
  <c r="AS58" i="26"/>
  <c r="AM58" i="26"/>
  <c r="AG58" i="26"/>
  <c r="AA58" i="26"/>
  <c r="U58" i="26"/>
  <c r="O58" i="26"/>
  <c r="I58" i="26"/>
  <c r="AY57" i="26"/>
  <c r="AS57" i="26"/>
  <c r="AM57" i="26"/>
  <c r="AG57" i="26"/>
  <c r="AA57" i="26"/>
  <c r="U57" i="26"/>
  <c r="O57" i="26"/>
  <c r="I57" i="26"/>
  <c r="AY56" i="26"/>
  <c r="AS56" i="26"/>
  <c r="AM56" i="26"/>
  <c r="AG56" i="26"/>
  <c r="AA56" i="26"/>
  <c r="U56" i="26"/>
  <c r="O56" i="26"/>
  <c r="I56" i="26"/>
  <c r="AY55" i="26"/>
  <c r="AS55" i="26"/>
  <c r="AM55" i="26"/>
  <c r="AG55" i="26"/>
  <c r="AA55" i="26"/>
  <c r="U55" i="26"/>
  <c r="O55" i="26"/>
  <c r="I55" i="26"/>
  <c r="AY54" i="26"/>
  <c r="AS54" i="26"/>
  <c r="AM54" i="26"/>
  <c r="AG54" i="26"/>
  <c r="AA54" i="26"/>
  <c r="U54" i="26"/>
  <c r="O54" i="26"/>
  <c r="I54" i="26"/>
  <c r="AY53" i="26"/>
  <c r="AS53" i="26"/>
  <c r="AM53" i="26"/>
  <c r="AG53" i="26"/>
  <c r="AA53" i="26"/>
  <c r="O53" i="26"/>
  <c r="I53" i="26"/>
  <c r="AY52" i="26"/>
  <c r="AS52" i="26"/>
  <c r="AM52" i="26"/>
  <c r="AG52" i="26"/>
  <c r="AA52" i="26"/>
  <c r="U52" i="26"/>
  <c r="O52" i="26"/>
  <c r="I52" i="26"/>
  <c r="AY51" i="26"/>
  <c r="AS51" i="26"/>
  <c r="AM51" i="26"/>
  <c r="AG51" i="26"/>
  <c r="AA51" i="26"/>
  <c r="U51" i="26"/>
  <c r="O51" i="26"/>
  <c r="I51" i="26"/>
  <c r="AY50" i="26"/>
  <c r="AS50" i="26"/>
  <c r="AM50" i="26"/>
  <c r="AG50" i="26"/>
  <c r="AA50" i="26"/>
  <c r="U50" i="26"/>
  <c r="O50" i="26"/>
  <c r="I50" i="26"/>
  <c r="AY49" i="26"/>
  <c r="AS49" i="26"/>
  <c r="AM49" i="26"/>
  <c r="AG49" i="26"/>
  <c r="AA49" i="26"/>
  <c r="U49" i="26"/>
  <c r="O49" i="26"/>
  <c r="I49" i="26"/>
  <c r="AX41" i="26"/>
  <c r="AV41" i="26"/>
  <c r="AW41" i="26" s="1"/>
  <c r="AT41" i="26"/>
  <c r="AU41" i="26" s="1"/>
  <c r="AP41" i="26"/>
  <c r="AQ41" i="26" s="1"/>
  <c r="AN41" i="26"/>
  <c r="AO41" i="26" s="1"/>
  <c r="AJ41" i="26"/>
  <c r="AK41" i="26" s="1"/>
  <c r="AH41" i="26"/>
  <c r="AI41" i="26" s="1"/>
  <c r="AD41" i="26"/>
  <c r="AE41" i="26" s="1"/>
  <c r="AB41" i="26"/>
  <c r="AC41" i="26" s="1"/>
  <c r="X41" i="26"/>
  <c r="Y41" i="26" s="1"/>
  <c r="V41" i="26"/>
  <c r="W41" i="26" s="1"/>
  <c r="R41" i="26"/>
  <c r="S41" i="26" s="1"/>
  <c r="P41" i="26"/>
  <c r="L41" i="26"/>
  <c r="J41" i="26"/>
  <c r="K41" i="26" s="1"/>
  <c r="F41" i="26"/>
  <c r="D41" i="26"/>
  <c r="BE40" i="26"/>
  <c r="BD40" i="26"/>
  <c r="BC40" i="26"/>
  <c r="BB40" i="26"/>
  <c r="BA40" i="26"/>
  <c r="AZ40" i="26"/>
  <c r="AW40" i="26"/>
  <c r="AU40" i="26"/>
  <c r="AQ40" i="26"/>
  <c r="AO40" i="26"/>
  <c r="AK40" i="26"/>
  <c r="AI40" i="26"/>
  <c r="AE40" i="26"/>
  <c r="AC40" i="26"/>
  <c r="Y40" i="26"/>
  <c r="W40" i="26"/>
  <c r="S40" i="26"/>
  <c r="Q40" i="26"/>
  <c r="M40" i="26"/>
  <c r="K40" i="26"/>
  <c r="G40" i="26"/>
  <c r="E40" i="26"/>
  <c r="BE39" i="26"/>
  <c r="BD39" i="26"/>
  <c r="BC39" i="26"/>
  <c r="BB39" i="26"/>
  <c r="BA39" i="26"/>
  <c r="AZ39" i="26"/>
  <c r="AW39" i="26"/>
  <c r="AU39" i="26"/>
  <c r="AQ39" i="26"/>
  <c r="AO39" i="26"/>
  <c r="AK39" i="26"/>
  <c r="AI39" i="26"/>
  <c r="AE39" i="26"/>
  <c r="AC39" i="26"/>
  <c r="Y39" i="26"/>
  <c r="W39" i="26"/>
  <c r="S39" i="26"/>
  <c r="Q39" i="26"/>
  <c r="M39" i="26"/>
  <c r="K39" i="26"/>
  <c r="G39" i="26"/>
  <c r="E39" i="26"/>
  <c r="AX36" i="26"/>
  <c r="AV36" i="26"/>
  <c r="AT36" i="26"/>
  <c r="AR36" i="26"/>
  <c r="AP36" i="26"/>
  <c r="AN36" i="26"/>
  <c r="AL36" i="26"/>
  <c r="AJ36" i="26"/>
  <c r="AH36" i="26"/>
  <c r="AF36" i="26"/>
  <c r="AD36" i="26"/>
  <c r="AB36" i="26"/>
  <c r="X36" i="26"/>
  <c r="V36" i="26"/>
  <c r="T36" i="26"/>
  <c r="R36" i="26"/>
  <c r="P36" i="26"/>
  <c r="N36" i="26"/>
  <c r="L36" i="26"/>
  <c r="J36" i="26"/>
  <c r="H36" i="26"/>
  <c r="F36" i="26"/>
  <c r="D36" i="26"/>
  <c r="BE35" i="26"/>
  <c r="BD35" i="26"/>
  <c r="BC35" i="26"/>
  <c r="BB35" i="26"/>
  <c r="BA35" i="26"/>
  <c r="AZ35" i="26"/>
  <c r="AW35" i="26"/>
  <c r="BE34" i="26"/>
  <c r="BD34" i="26"/>
  <c r="BC34" i="26"/>
  <c r="BB34" i="26"/>
  <c r="BA34" i="26"/>
  <c r="AZ34" i="26"/>
  <c r="AW34" i="26"/>
  <c r="AU34" i="26"/>
  <c r="AQ34" i="26"/>
  <c r="AO34" i="26"/>
  <c r="AK34" i="26"/>
  <c r="AI34" i="26"/>
  <c r="AE34" i="26"/>
  <c r="AC34" i="26"/>
  <c r="Y34" i="26"/>
  <c r="W34" i="26"/>
  <c r="S34" i="26"/>
  <c r="Q34" i="26"/>
  <c r="M34" i="26"/>
  <c r="K34" i="26"/>
  <c r="G34" i="26"/>
  <c r="E34" i="26"/>
  <c r="BE33" i="26"/>
  <c r="BD33" i="26"/>
  <c r="BC33" i="26"/>
  <c r="BB33" i="26"/>
  <c r="BA33" i="26"/>
  <c r="AZ33" i="26"/>
  <c r="AW33" i="26"/>
  <c r="AU33" i="26"/>
  <c r="AQ33" i="26"/>
  <c r="AO33" i="26"/>
  <c r="AK33" i="26"/>
  <c r="AI33" i="26"/>
  <c r="AE33" i="26"/>
  <c r="AC33" i="26"/>
  <c r="Y33" i="26"/>
  <c r="W33" i="26"/>
  <c r="S33" i="26"/>
  <c r="Q33" i="26"/>
  <c r="M33" i="26"/>
  <c r="K33" i="26"/>
  <c r="G33" i="26"/>
  <c r="E33" i="26"/>
  <c r="BE32" i="26"/>
  <c r="BD32" i="26"/>
  <c r="BC32" i="26"/>
  <c r="BB32" i="26"/>
  <c r="BA32" i="26"/>
  <c r="AZ32" i="26"/>
  <c r="AW32" i="26"/>
  <c r="AU32" i="26"/>
  <c r="AQ32" i="26"/>
  <c r="AO32" i="26"/>
  <c r="AK32" i="26"/>
  <c r="AI32" i="26"/>
  <c r="AE32" i="26"/>
  <c r="AC32" i="26"/>
  <c r="Y32" i="26"/>
  <c r="W32" i="26"/>
  <c r="S32" i="26"/>
  <c r="Q32" i="26"/>
  <c r="M32" i="26"/>
  <c r="K32" i="26"/>
  <c r="G32" i="26"/>
  <c r="E32" i="26"/>
  <c r="BE31" i="26"/>
  <c r="BD31" i="26"/>
  <c r="BC31" i="26"/>
  <c r="BB31" i="26"/>
  <c r="BA31" i="26"/>
  <c r="AZ31" i="26"/>
  <c r="AW31" i="26"/>
  <c r="AU31" i="26"/>
  <c r="AQ31" i="26"/>
  <c r="AO31" i="26"/>
  <c r="AK31" i="26"/>
  <c r="AI31" i="26"/>
  <c r="AE31" i="26"/>
  <c r="AC31" i="26"/>
  <c r="Y31" i="26"/>
  <c r="W31" i="26"/>
  <c r="S31" i="26"/>
  <c r="Q31" i="26"/>
  <c r="M31" i="26"/>
  <c r="K31" i="26"/>
  <c r="G31" i="26"/>
  <c r="E31" i="26"/>
  <c r="BE30" i="26"/>
  <c r="BD30" i="26"/>
  <c r="BC30" i="26"/>
  <c r="BB30" i="26"/>
  <c r="BA30" i="26"/>
  <c r="AZ30" i="26"/>
  <c r="AW30" i="26"/>
  <c r="AU30" i="26"/>
  <c r="AQ30" i="26"/>
  <c r="AO30" i="26"/>
  <c r="AK30" i="26"/>
  <c r="AI30" i="26"/>
  <c r="AE30" i="26"/>
  <c r="AC30" i="26"/>
  <c r="Y30" i="26"/>
  <c r="W30" i="26"/>
  <c r="S30" i="26"/>
  <c r="Q30" i="26"/>
  <c r="M30" i="26"/>
  <c r="K30" i="26"/>
  <c r="G30" i="26"/>
  <c r="E30" i="26"/>
  <c r="BE29" i="26"/>
  <c r="BD29" i="26"/>
  <c r="BC29" i="26"/>
  <c r="BB29" i="26"/>
  <c r="BA29" i="26"/>
  <c r="AZ29" i="26"/>
  <c r="AQ29" i="26"/>
  <c r="AO29" i="26"/>
  <c r="AK29" i="26"/>
  <c r="AI29" i="26"/>
  <c r="BE28" i="26"/>
  <c r="BD28" i="26"/>
  <c r="BC28" i="26"/>
  <c r="BB28" i="26"/>
  <c r="BA28" i="26"/>
  <c r="AZ28" i="26"/>
  <c r="AW28" i="26"/>
  <c r="AU28" i="26"/>
  <c r="AQ28" i="26"/>
  <c r="AO28" i="26"/>
  <c r="AK28" i="26"/>
  <c r="AI28" i="26"/>
  <c r="AE28" i="26"/>
  <c r="AC28" i="26"/>
  <c r="Y28" i="26"/>
  <c r="W28" i="26"/>
  <c r="S28" i="26"/>
  <c r="Q28" i="26"/>
  <c r="M28" i="26"/>
  <c r="K28" i="26"/>
  <c r="G28" i="26"/>
  <c r="E28" i="26"/>
  <c r="BE27" i="26"/>
  <c r="BD27" i="26"/>
  <c r="BC27" i="26"/>
  <c r="BB27" i="26"/>
  <c r="BA27" i="26"/>
  <c r="AZ27" i="26"/>
  <c r="AW27" i="26"/>
  <c r="AU27" i="26"/>
  <c r="AQ27" i="26"/>
  <c r="AO27" i="26"/>
  <c r="AK27" i="26"/>
  <c r="AI27" i="26"/>
  <c r="AE27" i="26"/>
  <c r="AC27" i="26"/>
  <c r="Y27" i="26"/>
  <c r="W27" i="26"/>
  <c r="S27" i="26"/>
  <c r="Q27" i="26"/>
  <c r="M27" i="26"/>
  <c r="K27" i="26"/>
  <c r="G27" i="26"/>
  <c r="E27" i="26"/>
  <c r="BE26" i="26"/>
  <c r="BD26" i="26"/>
  <c r="BC26" i="26"/>
  <c r="BB26" i="26"/>
  <c r="BA26" i="26"/>
  <c r="AZ26" i="26"/>
  <c r="AW26" i="26"/>
  <c r="AU26" i="26"/>
  <c r="AQ26" i="26"/>
  <c r="AO26" i="26"/>
  <c r="AK26" i="26"/>
  <c r="AI26" i="26"/>
  <c r="AE26" i="26"/>
  <c r="AC26" i="26"/>
  <c r="Y26" i="26"/>
  <c r="W26" i="26"/>
  <c r="S26" i="26"/>
  <c r="Q26" i="26"/>
  <c r="M26" i="26"/>
  <c r="K26" i="26"/>
  <c r="G26" i="26"/>
  <c r="E26" i="26"/>
  <c r="BE25" i="26"/>
  <c r="BD25" i="26"/>
  <c r="BC25" i="26"/>
  <c r="BB25" i="26"/>
  <c r="BA25" i="26"/>
  <c r="AZ25" i="26"/>
  <c r="AW25" i="26"/>
  <c r="AU25" i="26"/>
  <c r="AQ25" i="26"/>
  <c r="AO25" i="26"/>
  <c r="AK25" i="26"/>
  <c r="AI25" i="26"/>
  <c r="AE25" i="26"/>
  <c r="AC25" i="26"/>
  <c r="Y25" i="26"/>
  <c r="W25" i="26"/>
  <c r="S25" i="26"/>
  <c r="Q25" i="26"/>
  <c r="M25" i="26"/>
  <c r="K25" i="26"/>
  <c r="G25" i="26"/>
  <c r="E25" i="26"/>
  <c r="BE24" i="26"/>
  <c r="BD24" i="26"/>
  <c r="BC24" i="26"/>
  <c r="BB24" i="26"/>
  <c r="BA24" i="26"/>
  <c r="AZ24" i="26"/>
  <c r="AW24" i="26"/>
  <c r="AU24" i="26"/>
  <c r="AQ24" i="26"/>
  <c r="AO24" i="26"/>
  <c r="AK24" i="26"/>
  <c r="AI24" i="26"/>
  <c r="AE24" i="26"/>
  <c r="AC24" i="26"/>
  <c r="Y24" i="26"/>
  <c r="W24" i="26"/>
  <c r="S24" i="26"/>
  <c r="Q24" i="26"/>
  <c r="M24" i="26"/>
  <c r="K24" i="26"/>
  <c r="G24" i="26"/>
  <c r="E24" i="26"/>
  <c r="BE23" i="26"/>
  <c r="BD23" i="26"/>
  <c r="BC23" i="26"/>
  <c r="BB23" i="26"/>
  <c r="BA23" i="26"/>
  <c r="AZ23" i="26"/>
  <c r="AW23" i="26"/>
  <c r="AU23" i="26"/>
  <c r="AQ23" i="26"/>
  <c r="AO23" i="26"/>
  <c r="AK23" i="26"/>
  <c r="AI23" i="26"/>
  <c r="AE23" i="26"/>
  <c r="AC23" i="26"/>
  <c r="Y23" i="26"/>
  <c r="W23" i="26"/>
  <c r="S23" i="26"/>
  <c r="Q23" i="26"/>
  <c r="M23" i="26"/>
  <c r="K23" i="26"/>
  <c r="G23" i="26"/>
  <c r="E23" i="26"/>
  <c r="BE22" i="26"/>
  <c r="BD22" i="26"/>
  <c r="BC22" i="26"/>
  <c r="BB22" i="26"/>
  <c r="BA22" i="26"/>
  <c r="AZ22" i="26"/>
  <c r="AW22" i="26"/>
  <c r="AU22" i="26"/>
  <c r="AQ22" i="26"/>
  <c r="AO22" i="26"/>
  <c r="AK22" i="26"/>
  <c r="AI22" i="26"/>
  <c r="AE22" i="26"/>
  <c r="AC22" i="26"/>
  <c r="Y22" i="26"/>
  <c r="W22" i="26"/>
  <c r="S22" i="26"/>
  <c r="Q22" i="26"/>
  <c r="M22" i="26"/>
  <c r="K22" i="26"/>
  <c r="G22" i="26"/>
  <c r="E22" i="26"/>
  <c r="BE21" i="26"/>
  <c r="BD21" i="26"/>
  <c r="BC21" i="26"/>
  <c r="BB21" i="26"/>
  <c r="BA21" i="26"/>
  <c r="AZ21" i="26"/>
  <c r="AW21" i="26"/>
  <c r="AU21" i="26"/>
  <c r="AQ21" i="26"/>
  <c r="AO21" i="26"/>
  <c r="AK21" i="26"/>
  <c r="AI21" i="26"/>
  <c r="AE21" i="26"/>
  <c r="AC21" i="26"/>
  <c r="Y21" i="26"/>
  <c r="W21" i="26"/>
  <c r="S21" i="26"/>
  <c r="Q21" i="26"/>
  <c r="M21" i="26"/>
  <c r="K21" i="26"/>
  <c r="G21" i="26"/>
  <c r="E21" i="26"/>
  <c r="BE20" i="26"/>
  <c r="BD20" i="26"/>
  <c r="BC20" i="26"/>
  <c r="BB20" i="26"/>
  <c r="BA20" i="26"/>
  <c r="AZ20" i="26"/>
  <c r="AW20" i="26"/>
  <c r="AU20" i="26"/>
  <c r="AQ20" i="26"/>
  <c r="AO20" i="26"/>
  <c r="AK20" i="26"/>
  <c r="AI20" i="26"/>
  <c r="AE20" i="26"/>
  <c r="AC20" i="26"/>
  <c r="Y20" i="26"/>
  <c r="W20" i="26"/>
  <c r="S20" i="26"/>
  <c r="Q20" i="26"/>
  <c r="M20" i="26"/>
  <c r="K20" i="26"/>
  <c r="G20" i="26"/>
  <c r="E20" i="26"/>
  <c r="BE19" i="26"/>
  <c r="BD19" i="26"/>
  <c r="BC19" i="26"/>
  <c r="BB19" i="26"/>
  <c r="BA19" i="26"/>
  <c r="AZ19" i="26"/>
  <c r="AW19" i="26"/>
  <c r="AU19" i="26"/>
  <c r="AQ19" i="26"/>
  <c r="AO19" i="26"/>
  <c r="AK19" i="26"/>
  <c r="AI19" i="26"/>
  <c r="AE19" i="26"/>
  <c r="AC19" i="26"/>
  <c r="Y19" i="26"/>
  <c r="W19" i="26"/>
  <c r="S19" i="26"/>
  <c r="Q19" i="26"/>
  <c r="M19" i="26"/>
  <c r="K19" i="26"/>
  <c r="G19" i="26"/>
  <c r="E19" i="26"/>
  <c r="BE18" i="26"/>
  <c r="BD18" i="26"/>
  <c r="BC18" i="26"/>
  <c r="BB18" i="26"/>
  <c r="BA18" i="26"/>
  <c r="AZ18" i="26"/>
  <c r="AW18" i="26"/>
  <c r="AU18" i="26"/>
  <c r="AQ18" i="26"/>
  <c r="AO18" i="26"/>
  <c r="AK18" i="26"/>
  <c r="AI18" i="26"/>
  <c r="AE18" i="26"/>
  <c r="AC18" i="26"/>
  <c r="Y18" i="26"/>
  <c r="W18" i="26"/>
  <c r="S18" i="26"/>
  <c r="Q18" i="26"/>
  <c r="M18" i="26"/>
  <c r="K18" i="26"/>
  <c r="G18" i="26"/>
  <c r="E18" i="26"/>
  <c r="BE17" i="26"/>
  <c r="BD17" i="26"/>
  <c r="BC17" i="26"/>
  <c r="BB17" i="26"/>
  <c r="BA17" i="26"/>
  <c r="AZ17" i="26"/>
  <c r="AE17" i="26"/>
  <c r="AC17" i="26"/>
  <c r="BE16" i="26"/>
  <c r="BD16" i="26"/>
  <c r="BC16" i="26"/>
  <c r="BB16" i="26"/>
  <c r="BA16" i="26"/>
  <c r="AZ16" i="26"/>
  <c r="AW16" i="26"/>
  <c r="AU16" i="26"/>
  <c r="AQ16" i="26"/>
  <c r="AO16" i="26"/>
  <c r="AK16" i="26"/>
  <c r="AI16" i="26"/>
  <c r="AE16" i="26"/>
  <c r="AC16" i="26"/>
  <c r="Y16" i="26"/>
  <c r="W16" i="26"/>
  <c r="S16" i="26"/>
  <c r="Q16" i="26"/>
  <c r="M16" i="26"/>
  <c r="K16" i="26"/>
  <c r="G16" i="26"/>
  <c r="E16" i="26"/>
  <c r="BE15" i="26"/>
  <c r="BD15" i="26"/>
  <c r="BC15" i="26"/>
  <c r="BB15" i="26"/>
  <c r="BA15" i="26"/>
  <c r="AZ15" i="26"/>
  <c r="AW15" i="26"/>
  <c r="AU15" i="26"/>
  <c r="AQ15" i="26"/>
  <c r="AO15" i="26"/>
  <c r="AK15" i="26"/>
  <c r="AI15" i="26"/>
  <c r="AE15" i="26"/>
  <c r="AC15" i="26"/>
  <c r="Y15" i="26"/>
  <c r="W15" i="26"/>
  <c r="S15" i="26"/>
  <c r="Q15" i="26"/>
  <c r="M15" i="26"/>
  <c r="K15" i="26"/>
  <c r="G15" i="26"/>
  <c r="E15" i="26"/>
  <c r="BE14" i="26"/>
  <c r="BD14" i="26"/>
  <c r="BC14" i="26"/>
  <c r="BB14" i="26"/>
  <c r="BA14" i="26"/>
  <c r="AZ14" i="26"/>
  <c r="AW14" i="26"/>
  <c r="AU14" i="26"/>
  <c r="AQ14" i="26"/>
  <c r="AO14" i="26"/>
  <c r="AK14" i="26"/>
  <c r="AI14" i="26"/>
  <c r="AE14" i="26"/>
  <c r="AC14" i="26"/>
  <c r="Y14" i="26"/>
  <c r="W14" i="26"/>
  <c r="S14" i="26"/>
  <c r="Q14" i="26"/>
  <c r="M14" i="26"/>
  <c r="K14" i="26"/>
  <c r="G14" i="26"/>
  <c r="E14" i="26"/>
  <c r="BE13" i="26"/>
  <c r="BD13" i="26"/>
  <c r="BC13" i="26"/>
  <c r="BB13" i="26"/>
  <c r="BA13" i="26"/>
  <c r="AZ13" i="26"/>
  <c r="AW13" i="26"/>
  <c r="AU13" i="26"/>
  <c r="AQ13" i="26"/>
  <c r="AO13" i="26"/>
  <c r="AK13" i="26"/>
  <c r="AI13" i="26"/>
  <c r="AE13" i="26"/>
  <c r="AC13" i="26"/>
  <c r="Y13" i="26"/>
  <c r="W13" i="26"/>
  <c r="S13" i="26"/>
  <c r="Q13" i="26"/>
  <c r="M13" i="26"/>
  <c r="K13" i="26"/>
  <c r="G13" i="26"/>
  <c r="E13" i="26"/>
  <c r="BE12" i="26"/>
  <c r="BD12" i="26"/>
  <c r="BC12" i="26"/>
  <c r="BB12" i="26"/>
  <c r="BA12" i="26"/>
  <c r="AZ12" i="26"/>
  <c r="AW12" i="26"/>
  <c r="AU12" i="26"/>
  <c r="AQ12" i="26"/>
  <c r="AO12" i="26"/>
  <c r="AK12" i="26"/>
  <c r="AI12" i="26"/>
  <c r="AE12" i="26"/>
  <c r="AC12" i="26"/>
  <c r="Y12" i="26"/>
  <c r="W12" i="26"/>
  <c r="S12" i="26"/>
  <c r="Q12" i="26"/>
  <c r="M12" i="26"/>
  <c r="K12" i="26"/>
  <c r="G12" i="26"/>
  <c r="E12" i="26"/>
  <c r="AY59" i="27" l="1"/>
  <c r="AB42" i="26"/>
  <c r="AC42" i="26" s="1"/>
  <c r="R42" i="26"/>
  <c r="S42" i="26" s="1"/>
  <c r="BD41" i="26"/>
  <c r="AT42" i="26"/>
  <c r="AU42" i="26" s="1"/>
  <c r="AU36" i="26"/>
  <c r="AB40" i="27"/>
  <c r="AC40" i="27" s="1"/>
  <c r="AZ39" i="27"/>
  <c r="J42" i="26"/>
  <c r="K42" i="26" s="1"/>
  <c r="AG61" i="26"/>
  <c r="S34" i="27"/>
  <c r="O59" i="27"/>
  <c r="AH42" i="26"/>
  <c r="AI42" i="26" s="1"/>
  <c r="AQ34" i="27"/>
  <c r="AN40" i="27"/>
  <c r="AO40" i="27" s="1"/>
  <c r="AA59" i="27"/>
  <c r="V42" i="26"/>
  <c r="W42" i="26" s="1"/>
  <c r="W36" i="26"/>
  <c r="V40" i="27"/>
  <c r="W40" i="27" s="1"/>
  <c r="I59" i="27"/>
  <c r="F42" i="26"/>
  <c r="G42" i="26" s="1"/>
  <c r="O61" i="26"/>
  <c r="W34" i="27"/>
  <c r="AU34" i="27"/>
  <c r="R40" i="27"/>
  <c r="S40" i="27" s="1"/>
  <c r="AH40" i="27"/>
  <c r="AI40" i="27" s="1"/>
  <c r="E39" i="27"/>
  <c r="AT40" i="27"/>
  <c r="AU40" i="27" s="1"/>
  <c r="AS59" i="27"/>
  <c r="D40" i="27"/>
  <c r="BA41" i="26"/>
  <c r="AZ41" i="26"/>
  <c r="AK36" i="26"/>
  <c r="S36" i="26"/>
  <c r="AQ36" i="26"/>
  <c r="BA36" i="26"/>
  <c r="BB41" i="26"/>
  <c r="G34" i="27"/>
  <c r="AE34" i="27"/>
  <c r="BA34" i="27"/>
  <c r="AS61" i="26"/>
  <c r="AG59" i="27"/>
  <c r="L42" i="26"/>
  <c r="AV42" i="26"/>
  <c r="AW42" i="26" s="1"/>
  <c r="AP40" i="27"/>
  <c r="AQ40" i="27" s="1"/>
  <c r="BC39" i="27"/>
  <c r="Q36" i="26"/>
  <c r="AD42" i="26"/>
  <c r="AE42" i="26" s="1"/>
  <c r="BC41" i="26"/>
  <c r="AW34" i="27"/>
  <c r="P42" i="26"/>
  <c r="Q42" i="26" s="1"/>
  <c r="M41" i="26"/>
  <c r="AA61" i="26"/>
  <c r="E34" i="27"/>
  <c r="AC34" i="27"/>
  <c r="AZ34" i="27"/>
  <c r="F40" i="27"/>
  <c r="G40" i="27" s="1"/>
  <c r="AJ40" i="27"/>
  <c r="AK40" i="27" s="1"/>
  <c r="AM59" i="27"/>
  <c r="G36" i="26"/>
  <c r="D42" i="26"/>
  <c r="AJ42" i="26"/>
  <c r="AK42" i="26" s="1"/>
  <c r="E41" i="26"/>
  <c r="Q41" i="26"/>
  <c r="AM61" i="26"/>
  <c r="K34" i="27"/>
  <c r="AI34" i="27"/>
  <c r="BB34" i="27"/>
  <c r="J40" i="27"/>
  <c r="K40" i="27" s="1"/>
  <c r="X40" i="27"/>
  <c r="Y40" i="27" s="1"/>
  <c r="BA39" i="27"/>
  <c r="AZ36" i="26"/>
  <c r="K36" i="26"/>
  <c r="M34" i="27"/>
  <c r="AK34" i="27"/>
  <c r="BC34" i="27"/>
  <c r="L40" i="27"/>
  <c r="M40" i="27" s="1"/>
  <c r="BB39" i="27"/>
  <c r="AC36" i="26"/>
  <c r="AE36" i="26"/>
  <c r="M36" i="26"/>
  <c r="AN42" i="26"/>
  <c r="AO42" i="26" s="1"/>
  <c r="G41" i="26"/>
  <c r="AY61" i="26"/>
  <c r="BE54" i="26"/>
  <c r="BE55" i="26"/>
  <c r="BE56" i="26"/>
  <c r="BE57" i="26"/>
  <c r="BE58" i="26"/>
  <c r="BE59" i="26"/>
  <c r="BE60" i="26"/>
  <c r="Q34" i="27"/>
  <c r="AO34" i="27"/>
  <c r="BD34" i="27"/>
  <c r="BE48" i="27"/>
  <c r="BE49" i="27"/>
  <c r="BE50" i="27"/>
  <c r="BE51" i="27"/>
  <c r="BE52" i="27"/>
  <c r="BE53" i="27"/>
  <c r="BE54" i="27"/>
  <c r="BE55" i="27"/>
  <c r="BE56" i="27"/>
  <c r="BE57" i="27"/>
  <c r="BE58" i="27"/>
  <c r="AI36" i="26"/>
  <c r="X42" i="26"/>
  <c r="Y42" i="26" s="1"/>
  <c r="AP42" i="26"/>
  <c r="AQ42" i="26" s="1"/>
  <c r="I61" i="26"/>
  <c r="BE50" i="26"/>
  <c r="BE51" i="26"/>
  <c r="BE52" i="26"/>
  <c r="P40" i="27"/>
  <c r="Q40" i="27" s="1"/>
  <c r="AD40" i="27"/>
  <c r="AE40" i="27" s="1"/>
  <c r="BE34" i="27"/>
  <c r="U59" i="27"/>
  <c r="AO36" i="26"/>
  <c r="E36" i="26"/>
  <c r="Y34" i="27"/>
  <c r="AV40" i="27"/>
  <c r="AW40" i="27" s="1"/>
  <c r="M39" i="27"/>
  <c r="Y36" i="26"/>
  <c r="BB36" i="26"/>
  <c r="BE36" i="26"/>
  <c r="AW36" i="26"/>
  <c r="BC36" i="26"/>
  <c r="BD36" i="26"/>
  <c r="E40" i="27"/>
  <c r="BE47" i="27"/>
  <c r="BE53" i="26"/>
  <c r="U61" i="26"/>
  <c r="BE49" i="26"/>
  <c r="BE59" i="27" l="1"/>
  <c r="BB40" i="27"/>
  <c r="BE61" i="26"/>
  <c r="AZ42" i="26"/>
  <c r="BC40" i="27"/>
  <c r="BB42" i="26"/>
  <c r="M42" i="26"/>
  <c r="BC42" i="26"/>
  <c r="E42" i="26"/>
  <c r="BA42" i="26"/>
  <c r="BA40" i="27"/>
  <c r="AZ40" i="27"/>
  <c r="AQ73" i="7" l="1"/>
  <c r="AO73" i="7"/>
  <c r="AE76" i="7"/>
  <c r="AC76" i="7"/>
  <c r="AK77" i="7"/>
  <c r="AI77" i="7"/>
  <c r="AK76" i="7"/>
  <c r="AI76" i="7"/>
  <c r="AK72" i="7"/>
  <c r="AI72" i="7"/>
  <c r="AQ74" i="7"/>
  <c r="AO74" i="7"/>
  <c r="S54" i="7" l="1"/>
  <c r="Q54" i="7"/>
  <c r="S55" i="7"/>
  <c r="Q55" i="7"/>
  <c r="BE26" i="7" l="1"/>
  <c r="BD26" i="7"/>
  <c r="BC26" i="7"/>
  <c r="BB26" i="7"/>
  <c r="BA26" i="7"/>
  <c r="AZ26" i="7"/>
  <c r="AW26" i="7"/>
  <c r="AU26" i="7"/>
  <c r="AQ26" i="7"/>
  <c r="AO26" i="7"/>
  <c r="AK26" i="7"/>
  <c r="AI26" i="7"/>
  <c r="S26" i="7"/>
  <c r="Q26" i="7"/>
  <c r="BE16" i="7"/>
  <c r="BD16" i="7"/>
  <c r="BC16" i="7"/>
  <c r="BB16" i="7"/>
  <c r="BA16" i="7"/>
  <c r="AZ16" i="7"/>
  <c r="AW16" i="7"/>
  <c r="AU16" i="7"/>
  <c r="AQ16" i="7"/>
  <c r="AO16" i="7"/>
  <c r="AK16" i="7"/>
  <c r="AI16" i="7"/>
  <c r="AE16" i="7"/>
  <c r="AC16" i="7"/>
  <c r="Y16" i="7"/>
  <c r="W16" i="7"/>
  <c r="M16" i="7"/>
  <c r="K16" i="7"/>
  <c r="BE41" i="7"/>
  <c r="BC41" i="7"/>
  <c r="BB41" i="7"/>
  <c r="BA41" i="7"/>
  <c r="AW41" i="7"/>
  <c r="AU41" i="7"/>
  <c r="AQ41" i="7"/>
  <c r="AO41" i="7"/>
  <c r="AK41" i="7"/>
  <c r="AI41" i="7"/>
  <c r="AE41" i="7"/>
  <c r="AC41" i="7"/>
  <c r="Y41" i="7"/>
  <c r="W41" i="7"/>
  <c r="S41" i="7"/>
  <c r="Q41" i="7"/>
  <c r="M41" i="7"/>
  <c r="K41" i="7"/>
  <c r="G41" i="7"/>
  <c r="E41" i="7"/>
  <c r="BE38" i="7" l="1"/>
  <c r="BD38" i="7"/>
  <c r="BC38" i="7"/>
  <c r="BB38" i="7"/>
  <c r="BA38" i="7"/>
  <c r="AZ38" i="7"/>
  <c r="AW38" i="7"/>
  <c r="AU38" i="7"/>
  <c r="AQ38" i="7"/>
  <c r="AO38" i="7"/>
  <c r="AK38" i="7"/>
  <c r="AI38" i="7"/>
  <c r="AE38" i="7"/>
  <c r="AC38" i="7"/>
  <c r="Y38" i="7"/>
  <c r="W38" i="7"/>
  <c r="S38" i="7"/>
  <c r="Q38" i="7"/>
  <c r="M38" i="7"/>
  <c r="K38" i="7"/>
  <c r="G38" i="7"/>
  <c r="E38" i="7"/>
  <c r="BE24" i="7" l="1"/>
  <c r="BD24" i="7"/>
  <c r="BC24" i="7"/>
  <c r="BB24" i="7"/>
  <c r="BA24" i="7"/>
  <c r="AZ24" i="7"/>
  <c r="AW24" i="7"/>
  <c r="AU24" i="7"/>
  <c r="AQ24" i="7"/>
  <c r="AO24" i="7"/>
  <c r="AK24" i="7"/>
  <c r="AI24" i="7"/>
  <c r="AE24" i="7"/>
  <c r="AC24" i="7"/>
  <c r="Y24" i="7"/>
  <c r="W24" i="7"/>
  <c r="S24" i="7"/>
  <c r="Q24" i="7"/>
  <c r="K24" i="7"/>
  <c r="G24" i="7"/>
  <c r="E24" i="7"/>
  <c r="AK66" i="7" l="1"/>
  <c r="AI66" i="7"/>
  <c r="AK65" i="7"/>
  <c r="AI65" i="7"/>
  <c r="AK64" i="7"/>
  <c r="AI64" i="7"/>
  <c r="AK63" i="7"/>
  <c r="AI63" i="7"/>
  <c r="AK62" i="7"/>
  <c r="AI62" i="7"/>
  <c r="AK61" i="7"/>
  <c r="AI61" i="7"/>
  <c r="AK60" i="7"/>
  <c r="AI60" i="7"/>
  <c r="AE60" i="7"/>
  <c r="AE61" i="7"/>
  <c r="AE62" i="7"/>
  <c r="AE63" i="7"/>
  <c r="AE64" i="7"/>
  <c r="AE65" i="7"/>
  <c r="AE66" i="7"/>
  <c r="AC60" i="7"/>
  <c r="AC61" i="7"/>
  <c r="AC62" i="7"/>
  <c r="AC63" i="7"/>
  <c r="AC64" i="7"/>
  <c r="AC65" i="7"/>
  <c r="AC66" i="7"/>
  <c r="BE35" i="7" l="1"/>
  <c r="BD35" i="7"/>
  <c r="BC35" i="7"/>
  <c r="BB35" i="7"/>
  <c r="BA35" i="7"/>
  <c r="AZ35" i="7"/>
  <c r="AW35" i="7"/>
  <c r="AU35" i="7"/>
  <c r="AQ35" i="7"/>
  <c r="AO35" i="7"/>
  <c r="AK35" i="7"/>
  <c r="AI35" i="7"/>
  <c r="AE35" i="7"/>
  <c r="AC35" i="7"/>
  <c r="Y35" i="7"/>
  <c r="W35" i="7"/>
  <c r="S35" i="7"/>
  <c r="Q35" i="7"/>
  <c r="M35" i="7"/>
  <c r="K35" i="7"/>
  <c r="G35" i="7"/>
  <c r="E35" i="7"/>
  <c r="BE34" i="7"/>
  <c r="BD34" i="7"/>
  <c r="BC34" i="7"/>
  <c r="BB34" i="7"/>
  <c r="BA34" i="7"/>
  <c r="AZ34" i="7"/>
  <c r="AW34" i="7"/>
  <c r="AU34" i="7"/>
  <c r="AQ34" i="7"/>
  <c r="AO34" i="7"/>
  <c r="AK34" i="7"/>
  <c r="AI34" i="7"/>
  <c r="AE34" i="7"/>
  <c r="AC34" i="7"/>
  <c r="Y34" i="7"/>
  <c r="W34" i="7"/>
  <c r="S34" i="7"/>
  <c r="Q34" i="7"/>
  <c r="M34" i="7"/>
  <c r="K34" i="7"/>
  <c r="G34" i="7"/>
  <c r="E34" i="7"/>
  <c r="Q32" i="7"/>
  <c r="BE32" i="7"/>
  <c r="BD32" i="7"/>
  <c r="BC32" i="7"/>
  <c r="BB32" i="7"/>
  <c r="BA32" i="7"/>
  <c r="AZ32" i="7"/>
  <c r="AW32" i="7"/>
  <c r="AU32" i="7"/>
  <c r="AQ32" i="7"/>
  <c r="AO32" i="7"/>
  <c r="AK32" i="7"/>
  <c r="AI32" i="7"/>
  <c r="AE32" i="7"/>
  <c r="AC32" i="7"/>
  <c r="Y32" i="7"/>
  <c r="W32" i="7"/>
  <c r="S32" i="7"/>
  <c r="M32" i="7"/>
  <c r="K32" i="7"/>
  <c r="G32" i="7"/>
  <c r="E32" i="7"/>
  <c r="E12" i="7" l="1"/>
  <c r="BE36" i="7" l="1"/>
  <c r="BD36" i="7"/>
  <c r="BC36" i="7"/>
  <c r="BB36" i="7"/>
  <c r="BA36" i="7"/>
  <c r="AZ36" i="7"/>
  <c r="AW36" i="7"/>
  <c r="AU36" i="7"/>
  <c r="AQ36" i="7"/>
  <c r="AO36" i="7"/>
  <c r="AK36" i="7"/>
  <c r="AI36" i="7"/>
  <c r="AE36" i="7"/>
  <c r="AC36" i="7"/>
  <c r="Y36" i="7"/>
  <c r="W36" i="7"/>
  <c r="S36" i="7"/>
  <c r="Q36" i="7"/>
  <c r="M36" i="7"/>
  <c r="K36" i="7"/>
  <c r="G36" i="7"/>
  <c r="E36" i="7"/>
  <c r="BD27" i="7"/>
  <c r="BE30" i="7"/>
  <c r="BD30" i="7"/>
  <c r="BC30" i="7"/>
  <c r="BB30" i="7"/>
  <c r="BA30" i="7"/>
  <c r="AZ30" i="7"/>
  <c r="AW30" i="7"/>
  <c r="AU30" i="7"/>
  <c r="AQ30" i="7"/>
  <c r="AO30" i="7"/>
  <c r="AK30" i="7"/>
  <c r="AI30" i="7"/>
  <c r="AE30" i="7"/>
  <c r="AC30" i="7"/>
  <c r="Y30" i="7"/>
  <c r="W30" i="7"/>
  <c r="S30" i="7"/>
  <c r="Q30" i="7"/>
  <c r="M30" i="7"/>
  <c r="K30" i="7"/>
  <c r="G30" i="7"/>
  <c r="E30" i="7"/>
  <c r="BE29" i="7"/>
  <c r="BD29" i="7"/>
  <c r="BC29" i="7"/>
  <c r="BB29" i="7"/>
  <c r="BA29" i="7"/>
  <c r="AZ29" i="7"/>
  <c r="AW29" i="7"/>
  <c r="AU29" i="7"/>
  <c r="AQ29" i="7"/>
  <c r="AO29" i="7"/>
  <c r="AK29" i="7"/>
  <c r="AI29" i="7"/>
  <c r="AE29" i="7"/>
  <c r="AC29" i="7"/>
  <c r="Y29" i="7"/>
  <c r="W29" i="7"/>
  <c r="S29" i="7"/>
  <c r="Q29" i="7"/>
  <c r="M29" i="7"/>
  <c r="K29" i="7"/>
  <c r="G29" i="7"/>
  <c r="E29" i="7"/>
  <c r="BE23" i="7"/>
  <c r="BD23" i="7"/>
  <c r="BC23" i="7"/>
  <c r="BB23" i="7"/>
  <c r="BA23" i="7"/>
  <c r="AZ23" i="7"/>
  <c r="AW23" i="7"/>
  <c r="AU23" i="7"/>
  <c r="AQ23" i="7"/>
  <c r="AO23" i="7"/>
  <c r="AK23" i="7"/>
  <c r="AI23" i="7"/>
  <c r="AE23" i="7"/>
  <c r="AC23" i="7"/>
  <c r="Y23" i="7"/>
  <c r="W23" i="7"/>
  <c r="S23" i="7"/>
  <c r="Q23" i="7"/>
  <c r="M23" i="7"/>
  <c r="K23" i="7"/>
  <c r="G23" i="7"/>
  <c r="E23" i="7"/>
  <c r="BE33" i="7"/>
  <c r="BD33" i="7"/>
  <c r="BC33" i="7"/>
  <c r="BB33" i="7"/>
  <c r="BA33" i="7"/>
  <c r="AZ33" i="7"/>
  <c r="AW33" i="7"/>
  <c r="AU33" i="7"/>
  <c r="AQ33" i="7"/>
  <c r="AO33" i="7"/>
  <c r="AK33" i="7"/>
  <c r="AI33" i="7"/>
  <c r="AE33" i="7"/>
  <c r="AC33" i="7"/>
  <c r="Y33" i="7"/>
  <c r="W33" i="7"/>
  <c r="S33" i="7"/>
  <c r="Q33" i="7"/>
  <c r="M33" i="7"/>
  <c r="K33" i="7"/>
  <c r="G33" i="7"/>
  <c r="E33" i="7"/>
  <c r="BE25" i="7"/>
  <c r="BD25" i="7"/>
  <c r="BC25" i="7"/>
  <c r="BB25" i="7"/>
  <c r="BA25" i="7"/>
  <c r="AZ25" i="7"/>
  <c r="AW25" i="7"/>
  <c r="AU25" i="7"/>
  <c r="AQ25" i="7"/>
  <c r="AO25" i="7"/>
  <c r="AK25" i="7"/>
  <c r="AI25" i="7"/>
  <c r="AE25" i="7"/>
  <c r="AC25" i="7"/>
  <c r="Y25" i="7"/>
  <c r="W25" i="7"/>
  <c r="S25" i="7"/>
  <c r="Q25" i="7"/>
  <c r="M25" i="7"/>
  <c r="K25" i="7"/>
  <c r="G25" i="7"/>
  <c r="E25" i="7"/>
  <c r="BE28" i="7"/>
  <c r="BD28" i="7"/>
  <c r="BC28" i="7"/>
  <c r="BB28" i="7"/>
  <c r="BA28" i="7"/>
  <c r="AZ28" i="7"/>
  <c r="AW28" i="7"/>
  <c r="AU28" i="7"/>
  <c r="AQ28" i="7"/>
  <c r="AO28" i="7"/>
  <c r="AK28" i="7"/>
  <c r="AI28" i="7"/>
  <c r="AE28" i="7"/>
  <c r="AC28" i="7"/>
  <c r="Y28" i="7"/>
  <c r="W28" i="7"/>
  <c r="S28" i="7"/>
  <c r="Q28" i="7"/>
  <c r="M28" i="7"/>
  <c r="K28" i="7"/>
  <c r="G28" i="7"/>
  <c r="E28" i="7"/>
  <c r="Q27" i="7"/>
  <c r="BE27" i="7"/>
  <c r="BC27" i="7"/>
  <c r="BB27" i="7"/>
  <c r="BA27" i="7"/>
  <c r="AZ27" i="7"/>
  <c r="AW27" i="7"/>
  <c r="AU27" i="7"/>
  <c r="AQ27" i="7"/>
  <c r="AO27" i="7"/>
  <c r="AK27" i="7"/>
  <c r="AI27" i="7"/>
  <c r="AE27" i="7"/>
  <c r="AC27" i="7"/>
  <c r="Y27" i="7"/>
  <c r="W27" i="7"/>
  <c r="S27" i="7"/>
  <c r="M27" i="7"/>
  <c r="K27" i="7"/>
  <c r="G27" i="7"/>
  <c r="E27" i="7"/>
  <c r="BE21" i="7"/>
  <c r="BD21" i="7"/>
  <c r="BC21" i="7"/>
  <c r="BB21" i="7"/>
  <c r="BA21" i="7"/>
  <c r="AZ21" i="7"/>
  <c r="AW21" i="7"/>
  <c r="AU21" i="7"/>
  <c r="AQ21" i="7"/>
  <c r="AO21" i="7"/>
  <c r="AK21" i="7"/>
  <c r="AI21" i="7"/>
  <c r="AE21" i="7"/>
  <c r="AC21" i="7"/>
  <c r="Y21" i="7"/>
  <c r="W21" i="7"/>
  <c r="S21" i="7"/>
  <c r="Q21" i="7"/>
  <c r="M21" i="7"/>
  <c r="K21" i="7"/>
  <c r="G21" i="7"/>
  <c r="E21" i="7"/>
  <c r="BE20" i="7"/>
  <c r="BD20" i="7"/>
  <c r="BC20" i="7"/>
  <c r="BB20" i="7"/>
  <c r="BA20" i="7"/>
  <c r="AZ20" i="7"/>
  <c r="AW20" i="7"/>
  <c r="AU20" i="7"/>
  <c r="AQ20" i="7"/>
  <c r="AO20" i="7"/>
  <c r="AK20" i="7"/>
  <c r="AI20" i="7"/>
  <c r="AE20" i="7"/>
  <c r="AC20" i="7"/>
  <c r="Y20" i="7"/>
  <c r="W20" i="7"/>
  <c r="S20" i="7"/>
  <c r="Q20" i="7"/>
  <c r="M20" i="7"/>
  <c r="K20" i="7"/>
  <c r="G20" i="7"/>
  <c r="E20" i="7"/>
  <c r="BE19" i="7"/>
  <c r="BD19" i="7"/>
  <c r="BC19" i="7"/>
  <c r="BB19" i="7"/>
  <c r="BA19" i="7"/>
  <c r="AZ19" i="7"/>
  <c r="AW19" i="7"/>
  <c r="AU19" i="7"/>
  <c r="AQ19" i="7"/>
  <c r="AO19" i="7"/>
  <c r="AK19" i="7"/>
  <c r="AI19" i="7"/>
  <c r="AE19" i="7"/>
  <c r="AC19" i="7"/>
  <c r="Y19" i="7"/>
  <c r="W19" i="7"/>
  <c r="S19" i="7"/>
  <c r="Q19" i="7"/>
  <c r="M19" i="7"/>
  <c r="K19" i="7"/>
  <c r="G19" i="7"/>
  <c r="E19" i="7"/>
  <c r="BE18" i="7"/>
  <c r="BD18" i="7"/>
  <c r="BC18" i="7"/>
  <c r="BB18" i="7"/>
  <c r="BA18" i="7"/>
  <c r="AZ18" i="7"/>
  <c r="AW18" i="7"/>
  <c r="AU18" i="7"/>
  <c r="AQ18" i="7"/>
  <c r="AO18" i="7"/>
  <c r="AK18" i="7"/>
  <c r="AI18" i="7"/>
  <c r="AE18" i="7"/>
  <c r="AC18" i="7"/>
  <c r="Y18" i="7"/>
  <c r="W18" i="7"/>
  <c r="S18" i="7"/>
  <c r="Q18" i="7"/>
  <c r="M18" i="7"/>
  <c r="K18" i="7"/>
  <c r="G18" i="7"/>
  <c r="E18" i="7"/>
  <c r="BE17" i="7"/>
  <c r="BD17" i="7"/>
  <c r="BC17" i="7"/>
  <c r="BB17" i="7"/>
  <c r="BA17" i="7"/>
  <c r="AZ17" i="7"/>
  <c r="AW17" i="7"/>
  <c r="AU17" i="7"/>
  <c r="AQ17" i="7"/>
  <c r="AO17" i="7"/>
  <c r="AK17" i="7"/>
  <c r="AI17" i="7"/>
  <c r="AE17" i="7"/>
  <c r="AC17" i="7"/>
  <c r="Y17" i="7"/>
  <c r="W17" i="7"/>
  <c r="S17" i="7"/>
  <c r="Q17" i="7"/>
  <c r="M17" i="7"/>
  <c r="G17" i="7"/>
  <c r="E17" i="7"/>
  <c r="BE22" i="7"/>
  <c r="BD22" i="7"/>
  <c r="BC22" i="7"/>
  <c r="BB22" i="7"/>
  <c r="BA22" i="7"/>
  <c r="AZ22" i="7"/>
  <c r="AW22" i="7"/>
  <c r="AU22" i="7"/>
  <c r="AQ22" i="7"/>
  <c r="AO22" i="7"/>
  <c r="AK22" i="7"/>
  <c r="AI22" i="7"/>
  <c r="AE22" i="7"/>
  <c r="AC22" i="7"/>
  <c r="Y22" i="7"/>
  <c r="W22" i="7"/>
  <c r="S22" i="7"/>
  <c r="Q22" i="7"/>
  <c r="M22" i="7"/>
  <c r="K22" i="7"/>
  <c r="G22" i="7"/>
  <c r="E22" i="7"/>
  <c r="G12" i="7" l="1"/>
  <c r="BE14" i="7"/>
  <c r="BD14" i="7"/>
  <c r="BB14" i="7"/>
  <c r="BA14" i="7"/>
  <c r="AZ14" i="7"/>
  <c r="AW14" i="7"/>
  <c r="AU14" i="7"/>
  <c r="AQ14" i="7"/>
  <c r="AO14" i="7"/>
  <c r="AK14" i="7"/>
  <c r="AI14" i="7"/>
  <c r="AE14" i="7"/>
  <c r="AC14" i="7"/>
  <c r="Y14" i="7"/>
  <c r="W14" i="7"/>
  <c r="S14" i="7"/>
  <c r="Q14" i="7"/>
  <c r="M14" i="7"/>
  <c r="K14" i="7"/>
  <c r="E14" i="7"/>
  <c r="BE13" i="7"/>
  <c r="BD13" i="7"/>
  <c r="BB13" i="7"/>
  <c r="BA13" i="7"/>
  <c r="AZ13" i="7"/>
  <c r="AW13" i="7"/>
  <c r="AU13" i="7"/>
  <c r="AQ13" i="7"/>
  <c r="AO13" i="7"/>
  <c r="AK13" i="7"/>
  <c r="AI13" i="7"/>
  <c r="AE13" i="7"/>
  <c r="AC13" i="7"/>
  <c r="Y13" i="7"/>
  <c r="W13" i="7"/>
  <c r="S13" i="7"/>
  <c r="Q13" i="7"/>
  <c r="M13" i="7"/>
  <c r="K13" i="7"/>
  <c r="E13" i="7"/>
  <c r="BE15" i="7"/>
  <c r="BD15" i="7"/>
  <c r="BB15" i="7"/>
  <c r="BA15" i="7"/>
  <c r="AZ15" i="7"/>
  <c r="AW15" i="7"/>
  <c r="AU15" i="7"/>
  <c r="AQ15" i="7"/>
  <c r="AO15" i="7"/>
  <c r="AK15" i="7"/>
  <c r="AI15" i="7"/>
  <c r="AE15" i="7"/>
  <c r="AC15" i="7"/>
  <c r="Y15" i="7"/>
  <c r="W15" i="7"/>
  <c r="S15" i="7"/>
  <c r="Q15" i="7"/>
  <c r="M15" i="7"/>
  <c r="K15" i="7"/>
  <c r="E15" i="7"/>
  <c r="E11" i="7"/>
  <c r="AU75" i="7" l="1"/>
  <c r="AW75" i="7"/>
  <c r="AW77" i="7" l="1"/>
  <c r="AU77" i="7"/>
  <c r="AQ77" i="7"/>
  <c r="AO77" i="7"/>
  <c r="AE77" i="7"/>
  <c r="AC77" i="7"/>
  <c r="Y77" i="7"/>
  <c r="W77" i="7"/>
  <c r="S77" i="7"/>
  <c r="Q77" i="7"/>
  <c r="M77" i="7"/>
  <c r="K77" i="7"/>
  <c r="G77" i="7"/>
  <c r="E77" i="7"/>
  <c r="AW76" i="7"/>
  <c r="AU76" i="7"/>
  <c r="AQ76" i="7"/>
  <c r="AO76" i="7"/>
  <c r="Y76" i="7"/>
  <c r="W76" i="7"/>
  <c r="S76" i="7"/>
  <c r="Q76" i="7"/>
  <c r="M76" i="7"/>
  <c r="K76" i="7"/>
  <c r="G76" i="7"/>
  <c r="E76" i="7"/>
  <c r="AQ75" i="7"/>
  <c r="AO75" i="7"/>
  <c r="AK75" i="7"/>
  <c r="AI75" i="7"/>
  <c r="AE75" i="7"/>
  <c r="AC75" i="7"/>
  <c r="Y75" i="7"/>
  <c r="W75" i="7"/>
  <c r="S75" i="7"/>
  <c r="Q75" i="7"/>
  <c r="M75" i="7"/>
  <c r="K75" i="7"/>
  <c r="G75" i="7"/>
  <c r="E75" i="7"/>
  <c r="AK52" i="7" l="1"/>
  <c r="AI52" i="7"/>
  <c r="Y52" i="7"/>
  <c r="W52" i="7"/>
  <c r="Y51" i="7"/>
  <c r="W51" i="7"/>
  <c r="AK89" i="7"/>
  <c r="AI89" i="7"/>
  <c r="AK88" i="7"/>
  <c r="AI88" i="7"/>
  <c r="AK87" i="7"/>
  <c r="AI87" i="7"/>
  <c r="AK80" i="7"/>
  <c r="AI80" i="7"/>
  <c r="W80" i="7"/>
  <c r="Y80" i="7"/>
  <c r="AC80" i="7"/>
  <c r="AE80" i="7"/>
  <c r="AO80" i="7"/>
  <c r="AQ80" i="7"/>
  <c r="AU80" i="7"/>
  <c r="AW80" i="7"/>
  <c r="W81" i="7"/>
  <c r="Y81" i="7"/>
  <c r="AC81" i="7"/>
  <c r="AE81" i="7"/>
  <c r="AI81" i="7"/>
  <c r="AK81" i="7"/>
  <c r="AO81" i="7"/>
  <c r="AQ81" i="7"/>
  <c r="AU81" i="7"/>
  <c r="AW81" i="7"/>
  <c r="W82" i="7"/>
  <c r="Y82" i="7"/>
  <c r="AC82" i="7"/>
  <c r="AE82" i="7"/>
  <c r="AI82" i="7"/>
  <c r="AK82" i="7"/>
  <c r="AO82" i="7"/>
  <c r="AQ82" i="7"/>
  <c r="AU82" i="7"/>
  <c r="AW82" i="7"/>
  <c r="W83" i="7"/>
  <c r="Y83" i="7"/>
  <c r="AC83" i="7"/>
  <c r="AE83" i="7"/>
  <c r="AI83" i="7"/>
  <c r="AK83" i="7"/>
  <c r="AO83" i="7"/>
  <c r="AQ83" i="7"/>
  <c r="AU83" i="7"/>
  <c r="AW83" i="7"/>
  <c r="W84" i="7"/>
  <c r="Y84" i="7"/>
  <c r="AC84" i="7"/>
  <c r="AE84" i="7"/>
  <c r="AI84" i="7"/>
  <c r="AK84" i="7"/>
  <c r="AO84" i="7"/>
  <c r="AQ84" i="7"/>
  <c r="AU84" i="7"/>
  <c r="AW84" i="7"/>
  <c r="W85" i="7"/>
  <c r="Y85" i="7"/>
  <c r="AC85" i="7"/>
  <c r="AE85" i="7"/>
  <c r="AI85" i="7"/>
  <c r="AK85" i="7"/>
  <c r="AO85" i="7"/>
  <c r="AQ85" i="7"/>
  <c r="AU85" i="7"/>
  <c r="AW85" i="7"/>
  <c r="W86" i="7"/>
  <c r="Y86" i="7"/>
  <c r="AC86" i="7"/>
  <c r="AE86" i="7"/>
  <c r="AI86" i="7"/>
  <c r="AK86" i="7"/>
  <c r="AO86" i="7"/>
  <c r="AQ86" i="7"/>
  <c r="AU86" i="7"/>
  <c r="AW86" i="7"/>
  <c r="W87" i="7"/>
  <c r="Y87" i="7"/>
  <c r="AC87" i="7"/>
  <c r="AE87" i="7"/>
  <c r="AO87" i="7"/>
  <c r="AQ87" i="7"/>
  <c r="AU87" i="7"/>
  <c r="AW87" i="7"/>
  <c r="W88" i="7"/>
  <c r="Y88" i="7"/>
  <c r="AC88" i="7"/>
  <c r="AE88" i="7"/>
  <c r="AO88" i="7"/>
  <c r="AQ88" i="7"/>
  <c r="AU88" i="7"/>
  <c r="AW88" i="7"/>
  <c r="W89" i="7"/>
  <c r="Y89" i="7"/>
  <c r="AC89" i="7"/>
  <c r="AE89" i="7"/>
  <c r="AO89" i="7"/>
  <c r="AQ89" i="7"/>
  <c r="AU89" i="7"/>
  <c r="AW89" i="7"/>
  <c r="E79" i="7"/>
  <c r="G79" i="7"/>
  <c r="K79" i="7"/>
  <c r="M79" i="7"/>
  <c r="Q79" i="7"/>
  <c r="S79" i="7"/>
  <c r="W79" i="7"/>
  <c r="Y79" i="7"/>
  <c r="AC79" i="7"/>
  <c r="AE79" i="7"/>
  <c r="AI79" i="7"/>
  <c r="AK79" i="7"/>
  <c r="AO79" i="7"/>
  <c r="AQ79" i="7"/>
  <c r="AU79" i="7"/>
  <c r="AW79" i="7"/>
  <c r="E80" i="7"/>
  <c r="G80" i="7"/>
  <c r="K80" i="7"/>
  <c r="M80" i="7"/>
  <c r="Q80" i="7"/>
  <c r="S80" i="7"/>
  <c r="E81" i="7"/>
  <c r="G81" i="7"/>
  <c r="K81" i="7"/>
  <c r="M81" i="7"/>
  <c r="Q81" i="7"/>
  <c r="S81" i="7"/>
  <c r="E82" i="7"/>
  <c r="G82" i="7"/>
  <c r="K82" i="7"/>
  <c r="M82" i="7"/>
  <c r="Q82" i="7"/>
  <c r="S82" i="7"/>
  <c r="E83" i="7"/>
  <c r="G83" i="7"/>
  <c r="K83" i="7"/>
  <c r="M83" i="7"/>
  <c r="Q83" i="7"/>
  <c r="S83" i="7"/>
  <c r="E84" i="7"/>
  <c r="G84" i="7"/>
  <c r="K84" i="7"/>
  <c r="M84" i="7"/>
  <c r="Q84" i="7"/>
  <c r="S84" i="7"/>
  <c r="E85" i="7"/>
  <c r="G85" i="7"/>
  <c r="K85" i="7"/>
  <c r="M85" i="7"/>
  <c r="Q85" i="7"/>
  <c r="S85" i="7"/>
  <c r="E86" i="7"/>
  <c r="G86" i="7"/>
  <c r="K86" i="7"/>
  <c r="M86" i="7"/>
  <c r="Q86" i="7"/>
  <c r="S86" i="7"/>
  <c r="E87" i="7"/>
  <c r="G87" i="7"/>
  <c r="K87" i="7"/>
  <c r="M87" i="7"/>
  <c r="Q87" i="7"/>
  <c r="S87" i="7"/>
  <c r="E88" i="7"/>
  <c r="G88" i="7"/>
  <c r="K88" i="7"/>
  <c r="M88" i="7"/>
  <c r="Q88" i="7"/>
  <c r="S88" i="7"/>
  <c r="E89" i="7"/>
  <c r="G89" i="7"/>
  <c r="K89" i="7"/>
  <c r="M89" i="7"/>
  <c r="Q89" i="7"/>
  <c r="S89" i="7"/>
  <c r="G78" i="7"/>
  <c r="E78" i="7"/>
  <c r="M78" i="7"/>
  <c r="K78" i="7"/>
  <c r="S78" i="7"/>
  <c r="Q78" i="7"/>
  <c r="Y78" i="7"/>
  <c r="W78" i="7"/>
  <c r="AW78" i="7"/>
  <c r="AU78" i="7"/>
  <c r="AQ78" i="7"/>
  <c r="AO78" i="7"/>
  <c r="AK78" i="7"/>
  <c r="AI78" i="7"/>
  <c r="AE78" i="7"/>
  <c r="AC78" i="7"/>
  <c r="E74" i="7"/>
  <c r="G74" i="7"/>
  <c r="K74" i="7"/>
  <c r="M74" i="7"/>
  <c r="Q74" i="7"/>
  <c r="S74" i="7"/>
  <c r="W74" i="7"/>
  <c r="Y74" i="7"/>
  <c r="AC74" i="7"/>
  <c r="AE74" i="7"/>
  <c r="AI74" i="7"/>
  <c r="AK74" i="7"/>
  <c r="AU74" i="7"/>
  <c r="AW74" i="7"/>
  <c r="O95" i="7"/>
  <c r="K51" i="7"/>
  <c r="M51" i="7"/>
  <c r="AW53" i="7"/>
  <c r="AU53" i="7"/>
  <c r="AQ53" i="7"/>
  <c r="AO53" i="7"/>
  <c r="AK53" i="7"/>
  <c r="AI53" i="7"/>
  <c r="AE53" i="7"/>
  <c r="AC53" i="7"/>
  <c r="Y53" i="7"/>
  <c r="W53" i="7"/>
  <c r="S53" i="7"/>
  <c r="Q53" i="7"/>
  <c r="M53" i="7"/>
  <c r="K53" i="7"/>
  <c r="G53" i="7"/>
  <c r="E53" i="7"/>
  <c r="M52" i="7"/>
  <c r="K52" i="7"/>
  <c r="G50" i="7"/>
  <c r="E50" i="7"/>
  <c r="BC45" i="7"/>
  <c r="BC46" i="7" s="1"/>
  <c r="BB45" i="7"/>
  <c r="BB46" i="7" s="1"/>
  <c r="AZ45" i="7"/>
  <c r="AZ46" i="7" s="1"/>
  <c r="AY106" i="7"/>
  <c r="AY105" i="7"/>
  <c r="AY104" i="7"/>
  <c r="AY103" i="7"/>
  <c r="AY102" i="7"/>
  <c r="AY101" i="7"/>
  <c r="AY100" i="7"/>
  <c r="AY99" i="7"/>
  <c r="AY98" i="7"/>
  <c r="AY97" i="7"/>
  <c r="AY96" i="7"/>
  <c r="AY95" i="7"/>
  <c r="AS106" i="7"/>
  <c r="AS105" i="7"/>
  <c r="AS104" i="7"/>
  <c r="AS103" i="7"/>
  <c r="AS102" i="7"/>
  <c r="AS101" i="7"/>
  <c r="AS100" i="7"/>
  <c r="AS99" i="7"/>
  <c r="AS98" i="7"/>
  <c r="AS97" i="7"/>
  <c r="AS96" i="7"/>
  <c r="AS95" i="7"/>
  <c r="AM106" i="7"/>
  <c r="AM105" i="7"/>
  <c r="AM104" i="7"/>
  <c r="AM103" i="7"/>
  <c r="AM102" i="7"/>
  <c r="AM101" i="7"/>
  <c r="AM100" i="7"/>
  <c r="AM99" i="7"/>
  <c r="AM98" i="7"/>
  <c r="AM97" i="7"/>
  <c r="AM96" i="7"/>
  <c r="AM95" i="7"/>
  <c r="AG106" i="7"/>
  <c r="AG105" i="7"/>
  <c r="AG104" i="7"/>
  <c r="AG103" i="7"/>
  <c r="AG102" i="7"/>
  <c r="AG101" i="7"/>
  <c r="AG100" i="7"/>
  <c r="AG99" i="7"/>
  <c r="AG98" i="7"/>
  <c r="AG97" i="7"/>
  <c r="AG96" i="7"/>
  <c r="AG95" i="7"/>
  <c r="AA106" i="7"/>
  <c r="AA105" i="7"/>
  <c r="AA104" i="7"/>
  <c r="AA103" i="7"/>
  <c r="AA102" i="7"/>
  <c r="AA101" i="7"/>
  <c r="AA100" i="7"/>
  <c r="AA99" i="7"/>
  <c r="AA98" i="7"/>
  <c r="AA97" i="7"/>
  <c r="AA96" i="7"/>
  <c r="AA95" i="7"/>
  <c r="U106" i="7"/>
  <c r="U105" i="7"/>
  <c r="U104" i="7"/>
  <c r="U103" i="7"/>
  <c r="U102" i="7"/>
  <c r="U101" i="7"/>
  <c r="U100" i="7"/>
  <c r="U99" i="7"/>
  <c r="U98" i="7"/>
  <c r="U97" i="7"/>
  <c r="U96" i="7"/>
  <c r="U95" i="7"/>
  <c r="O106" i="7"/>
  <c r="O105" i="7"/>
  <c r="O104" i="7"/>
  <c r="O103" i="7"/>
  <c r="O102" i="7"/>
  <c r="O101" i="7"/>
  <c r="O100" i="7"/>
  <c r="O99" i="7"/>
  <c r="O98" i="7"/>
  <c r="O97" i="7"/>
  <c r="O96" i="7"/>
  <c r="I106" i="7"/>
  <c r="I105" i="7"/>
  <c r="I104" i="7"/>
  <c r="I103" i="7"/>
  <c r="I102" i="7"/>
  <c r="I101" i="7"/>
  <c r="I100" i="7"/>
  <c r="I99" i="7"/>
  <c r="I98" i="7"/>
  <c r="I97" i="7"/>
  <c r="I96" i="7"/>
  <c r="I95" i="7"/>
  <c r="AW52" i="7"/>
  <c r="AU52" i="7"/>
  <c r="AQ52" i="7"/>
  <c r="AO52" i="7"/>
  <c r="AE52" i="7"/>
  <c r="AC52" i="7"/>
  <c r="S52" i="7"/>
  <c r="Q52" i="7"/>
  <c r="G52" i="7"/>
  <c r="E52" i="7"/>
  <c r="AK51" i="7"/>
  <c r="AI51" i="7"/>
  <c r="AW51" i="7"/>
  <c r="AU51" i="7"/>
  <c r="AQ51" i="7"/>
  <c r="AO51" i="7"/>
  <c r="AE51" i="7"/>
  <c r="AC51" i="7"/>
  <c r="S51" i="7"/>
  <c r="Q51" i="7"/>
  <c r="G51" i="7"/>
  <c r="E51" i="7"/>
  <c r="AK37" i="7"/>
  <c r="AI37" i="7"/>
  <c r="H39" i="7"/>
  <c r="D39" i="7"/>
  <c r="BE37" i="7"/>
  <c r="BD37" i="7"/>
  <c r="BC37" i="7"/>
  <c r="BB37" i="7"/>
  <c r="BA37" i="7"/>
  <c r="AZ37" i="7"/>
  <c r="AW37" i="7"/>
  <c r="AU37" i="7"/>
  <c r="AQ37" i="7"/>
  <c r="AO37" i="7"/>
  <c r="AE37" i="7"/>
  <c r="AC37" i="7"/>
  <c r="Y37" i="7"/>
  <c r="W37" i="7"/>
  <c r="S37" i="7"/>
  <c r="Q37" i="7"/>
  <c r="M37" i="7"/>
  <c r="K37" i="7"/>
  <c r="G37" i="7"/>
  <c r="E37" i="7"/>
  <c r="T39" i="7"/>
  <c r="AX39" i="7"/>
  <c r="AV39" i="7"/>
  <c r="AT39" i="7"/>
  <c r="AR39" i="7"/>
  <c r="AP39" i="7"/>
  <c r="AN39" i="7"/>
  <c r="AL39" i="7"/>
  <c r="AJ39" i="7"/>
  <c r="AH39" i="7"/>
  <c r="AF39" i="7"/>
  <c r="AD39" i="7"/>
  <c r="AB39" i="7"/>
  <c r="Z39" i="7"/>
  <c r="X39" i="7"/>
  <c r="V39" i="7"/>
  <c r="R39" i="7"/>
  <c r="P39" i="7"/>
  <c r="N39" i="7"/>
  <c r="L39" i="7"/>
  <c r="J39" i="7"/>
  <c r="F39" i="7"/>
  <c r="BE12" i="7"/>
  <c r="BD12" i="7"/>
  <c r="BB12" i="7"/>
  <c r="BA12" i="7"/>
  <c r="AZ12" i="7"/>
  <c r="AW12" i="7"/>
  <c r="AU12" i="7"/>
  <c r="AQ12" i="7"/>
  <c r="AO12" i="7"/>
  <c r="AK12" i="7"/>
  <c r="AI12" i="7"/>
  <c r="AE12" i="7"/>
  <c r="AC12" i="7"/>
  <c r="Y12" i="7"/>
  <c r="W12" i="7"/>
  <c r="S12" i="7"/>
  <c r="Q12" i="7"/>
  <c r="M12" i="7"/>
  <c r="K12" i="7"/>
  <c r="BE11" i="7"/>
  <c r="BD11" i="7"/>
  <c r="BB11" i="7"/>
  <c r="BA11" i="7"/>
  <c r="AZ11" i="7"/>
  <c r="AW11" i="7"/>
  <c r="AU11" i="7"/>
  <c r="AQ11" i="7"/>
  <c r="AO11" i="7"/>
  <c r="AK11" i="7"/>
  <c r="AI11" i="7"/>
  <c r="AE11" i="7"/>
  <c r="AC11" i="7"/>
  <c r="Y11" i="7"/>
  <c r="W11" i="7"/>
  <c r="S11" i="7"/>
  <c r="Q11" i="7"/>
  <c r="M11" i="7"/>
  <c r="K11" i="7"/>
  <c r="AW73" i="7"/>
  <c r="AU73" i="7"/>
  <c r="AK73" i="7"/>
  <c r="AI73" i="7"/>
  <c r="AE73" i="7"/>
  <c r="AC73" i="7"/>
  <c r="Y73" i="7"/>
  <c r="W73" i="7"/>
  <c r="S73" i="7"/>
  <c r="Q73" i="7"/>
  <c r="M73" i="7"/>
  <c r="K73" i="7"/>
  <c r="G73" i="7"/>
  <c r="E73" i="7"/>
  <c r="AW72" i="7"/>
  <c r="AU72" i="7"/>
  <c r="AQ72" i="7"/>
  <c r="AO72" i="7"/>
  <c r="AE72" i="7"/>
  <c r="AC72" i="7"/>
  <c r="Y72" i="7"/>
  <c r="W72" i="7"/>
  <c r="S72" i="7"/>
  <c r="Q72" i="7"/>
  <c r="M72" i="7"/>
  <c r="K72" i="7"/>
  <c r="G72" i="7"/>
  <c r="E72" i="7"/>
  <c r="AW71" i="7"/>
  <c r="AU71" i="7"/>
  <c r="AQ71" i="7"/>
  <c r="AO71" i="7"/>
  <c r="AE71" i="7"/>
  <c r="AC71" i="7"/>
  <c r="Y71" i="7"/>
  <c r="W71" i="7"/>
  <c r="S71" i="7"/>
  <c r="Q71" i="7"/>
  <c r="M71" i="7"/>
  <c r="K71" i="7"/>
  <c r="G71" i="7"/>
  <c r="E71" i="7"/>
  <c r="AW70" i="7"/>
  <c r="AU70" i="7"/>
  <c r="AQ70" i="7"/>
  <c r="AO70" i="7"/>
  <c r="AE70" i="7"/>
  <c r="AC70" i="7"/>
  <c r="Y70" i="7"/>
  <c r="W70" i="7"/>
  <c r="S70" i="7"/>
  <c r="Q70" i="7"/>
  <c r="M70" i="7"/>
  <c r="K70" i="7"/>
  <c r="G70" i="7"/>
  <c r="E70" i="7"/>
  <c r="AW69" i="7"/>
  <c r="AU69" i="7"/>
  <c r="AQ69" i="7"/>
  <c r="AO69" i="7"/>
  <c r="AK69" i="7"/>
  <c r="AI69" i="7"/>
  <c r="AE69" i="7"/>
  <c r="AC69" i="7"/>
  <c r="Y69" i="7"/>
  <c r="W69" i="7"/>
  <c r="S69" i="7"/>
  <c r="Q69" i="7"/>
  <c r="M69" i="7"/>
  <c r="K69" i="7"/>
  <c r="G69" i="7"/>
  <c r="E69" i="7"/>
  <c r="AW68" i="7"/>
  <c r="AU68" i="7"/>
  <c r="AQ68" i="7"/>
  <c r="AO68" i="7"/>
  <c r="AK68" i="7"/>
  <c r="AI68" i="7"/>
  <c r="AE68" i="7"/>
  <c r="AC68" i="7"/>
  <c r="Y68" i="7"/>
  <c r="W68" i="7"/>
  <c r="S68" i="7"/>
  <c r="Q68" i="7"/>
  <c r="M68" i="7"/>
  <c r="K68" i="7"/>
  <c r="G68" i="7"/>
  <c r="E68" i="7"/>
  <c r="AW50" i="7"/>
  <c r="AU50" i="7"/>
  <c r="AQ50" i="7"/>
  <c r="AO50" i="7"/>
  <c r="AK50" i="7"/>
  <c r="AI50" i="7"/>
  <c r="AE50" i="7"/>
  <c r="AC50" i="7"/>
  <c r="Y50" i="7"/>
  <c r="W50" i="7"/>
  <c r="S50" i="7"/>
  <c r="Q50" i="7"/>
  <c r="M50" i="7"/>
  <c r="K50" i="7"/>
  <c r="AW67" i="7"/>
  <c r="AU67" i="7"/>
  <c r="AQ67" i="7"/>
  <c r="AO67" i="7"/>
  <c r="AK67" i="7"/>
  <c r="AI67" i="7"/>
  <c r="AE67" i="7"/>
  <c r="AC67" i="7"/>
  <c r="Y67" i="7"/>
  <c r="W67" i="7"/>
  <c r="S67" i="7"/>
  <c r="Q67" i="7"/>
  <c r="M67" i="7"/>
  <c r="K67" i="7"/>
  <c r="G67" i="7"/>
  <c r="E67" i="7"/>
  <c r="AV43" i="7"/>
  <c r="AT43" i="7"/>
  <c r="AP43" i="7"/>
  <c r="AN43" i="7"/>
  <c r="AJ43" i="7"/>
  <c r="AH43" i="7"/>
  <c r="AD43" i="7"/>
  <c r="AB43" i="7"/>
  <c r="X43" i="7"/>
  <c r="V43" i="7"/>
  <c r="R43" i="7"/>
  <c r="P43" i="7"/>
  <c r="L43" i="7"/>
  <c r="J43" i="7"/>
  <c r="F43" i="7"/>
  <c r="D43" i="7"/>
  <c r="BA45" i="7"/>
  <c r="BA46" i="7" s="1"/>
  <c r="AW45" i="7"/>
  <c r="AW46" i="7" s="1"/>
  <c r="AU45" i="7"/>
  <c r="AU46" i="7" s="1"/>
  <c r="AQ45" i="7"/>
  <c r="AQ46" i="7" s="1"/>
  <c r="AO45" i="7"/>
  <c r="AO46" i="7" s="1"/>
  <c r="AK45" i="7"/>
  <c r="AK46" i="7" s="1"/>
  <c r="AI45" i="7"/>
  <c r="AI46" i="7" s="1"/>
  <c r="AE45" i="7"/>
  <c r="AE46" i="7" s="1"/>
  <c r="AC45" i="7"/>
  <c r="AC46" i="7" s="1"/>
  <c r="Y45" i="7"/>
  <c r="Y46" i="7" s="1"/>
  <c r="W45" i="7"/>
  <c r="W46" i="7" s="1"/>
  <c r="S45" i="7"/>
  <c r="S46" i="7" s="1"/>
  <c r="Q45" i="7"/>
  <c r="Q46" i="7" s="1"/>
  <c r="M45" i="7"/>
  <c r="M46" i="7" s="1"/>
  <c r="K45" i="7"/>
  <c r="K46" i="7" s="1"/>
  <c r="G45" i="7"/>
  <c r="G46" i="7" s="1"/>
  <c r="E45" i="7"/>
  <c r="E46" i="7" s="1"/>
  <c r="BD46" i="7"/>
  <c r="AX46" i="7"/>
  <c r="AR46" i="7"/>
  <c r="AL46" i="7"/>
  <c r="AF46" i="7"/>
  <c r="Z46" i="7"/>
  <c r="T46" i="7"/>
  <c r="N46" i="7"/>
  <c r="H46" i="7"/>
  <c r="BE45" i="7"/>
  <c r="BE46" i="7" s="1"/>
  <c r="AV46" i="7"/>
  <c r="AT46" i="7"/>
  <c r="AP46" i="7"/>
  <c r="AN46" i="7"/>
  <c r="AJ46" i="7"/>
  <c r="AH46" i="7"/>
  <c r="AD46" i="7"/>
  <c r="AB46" i="7"/>
  <c r="X46" i="7"/>
  <c r="V46" i="7"/>
  <c r="R46" i="7"/>
  <c r="P46" i="7"/>
  <c r="L46" i="7"/>
  <c r="J46" i="7"/>
  <c r="F46" i="7"/>
  <c r="D46" i="7"/>
  <c r="BA10" i="7"/>
  <c r="BD39" i="7" l="1"/>
  <c r="BD47" i="7" s="1"/>
  <c r="BE98" i="7"/>
  <c r="D47" i="7"/>
  <c r="AR47" i="7"/>
  <c r="BE99" i="7"/>
  <c r="AP47" i="7"/>
  <c r="AX47" i="7"/>
  <c r="T47" i="7"/>
  <c r="AJ47" i="7"/>
  <c r="X47" i="7"/>
  <c r="BE101" i="7"/>
  <c r="BE96" i="7"/>
  <c r="Z47" i="7"/>
  <c r="AL47" i="7"/>
  <c r="BE104" i="7"/>
  <c r="BE95" i="7"/>
  <c r="BE102" i="7"/>
  <c r="BE97" i="7"/>
  <c r="BE103" i="7"/>
  <c r="AM107" i="7"/>
  <c r="H47" i="7"/>
  <c r="N47" i="7"/>
  <c r="I107" i="7"/>
  <c r="P47" i="7"/>
  <c r="AN47" i="7"/>
  <c r="BE105" i="7"/>
  <c r="BE100" i="7"/>
  <c r="BE106" i="7"/>
  <c r="U107" i="7"/>
  <c r="AA107" i="7"/>
  <c r="AG107" i="7"/>
  <c r="AS107" i="7"/>
  <c r="AY107" i="7"/>
  <c r="R47" i="7"/>
  <c r="AF47" i="7"/>
  <c r="F47" i="7"/>
  <c r="V47" i="7"/>
  <c r="AH47" i="7"/>
  <c r="AT47" i="7"/>
  <c r="J47" i="7"/>
  <c r="AB47" i="7"/>
  <c r="L47" i="7"/>
  <c r="AD47" i="7"/>
  <c r="AV47" i="7"/>
  <c r="O107" i="7"/>
  <c r="AU43" i="7"/>
  <c r="AC43" i="7"/>
  <c r="E43" i="7"/>
  <c r="AW43" i="7"/>
  <c r="AO43" i="7"/>
  <c r="W43" i="7"/>
  <c r="BB39" i="7"/>
  <c r="M39" i="7"/>
  <c r="AK39" i="7"/>
  <c r="W39" i="7"/>
  <c r="AO39" i="7"/>
  <c r="M43" i="7"/>
  <c r="E39" i="7"/>
  <c r="Q43" i="7"/>
  <c r="K43" i="7"/>
  <c r="BA43" i="7"/>
  <c r="BE43" i="7"/>
  <c r="BC43" i="7"/>
  <c r="BB43" i="7"/>
  <c r="AK43" i="7"/>
  <c r="S43" i="7"/>
  <c r="G39" i="7"/>
  <c r="AQ39" i="7"/>
  <c r="AE39" i="7"/>
  <c r="AW39" i="7"/>
  <c r="BE39" i="7"/>
  <c r="AI43" i="7"/>
  <c r="G43" i="7"/>
  <c r="AE43" i="7"/>
  <c r="AQ43" i="7"/>
  <c r="Y43" i="7"/>
  <c r="Q39" i="7"/>
  <c r="AI39" i="7"/>
  <c r="AZ39" i="7"/>
  <c r="Y39" i="7"/>
  <c r="BC39" i="7"/>
  <c r="AZ43" i="7"/>
  <c r="S39" i="7"/>
  <c r="BA39" i="7"/>
  <c r="K39" i="7"/>
  <c r="AC39" i="7"/>
  <c r="AU39" i="7"/>
  <c r="AB10" i="27" l="1"/>
  <c r="AB10" i="26"/>
  <c r="AB10" i="31"/>
  <c r="AB39" i="31" s="1"/>
  <c r="AB45" i="31" s="1"/>
  <c r="AC45" i="31" s="1"/>
  <c r="AB10" i="29"/>
  <c r="AB38" i="29" s="1"/>
  <c r="AB44" i="29" s="1"/>
  <c r="AC44" i="29" s="1"/>
  <c r="AB10" i="30"/>
  <c r="AB39" i="30" s="1"/>
  <c r="AB45" i="30" s="1"/>
  <c r="AC45" i="30" s="1"/>
  <c r="AB10" i="28"/>
  <c r="AB38" i="28" s="1"/>
  <c r="AB44" i="28" s="1"/>
  <c r="AC44" i="28" s="1"/>
  <c r="AF10" i="26"/>
  <c r="AF37" i="26" s="1"/>
  <c r="AF10" i="31"/>
  <c r="AF39" i="31" s="1"/>
  <c r="AF10" i="29"/>
  <c r="AF38" i="29" s="1"/>
  <c r="AF10" i="30"/>
  <c r="AF39" i="30" s="1"/>
  <c r="AF10" i="28"/>
  <c r="AF38" i="28" s="1"/>
  <c r="AF10" i="27"/>
  <c r="AF35" i="27" s="1"/>
  <c r="J10" i="27"/>
  <c r="J35" i="27" s="1"/>
  <c r="J10" i="26"/>
  <c r="J37" i="26" s="1"/>
  <c r="J10" i="31"/>
  <c r="J39" i="31" s="1"/>
  <c r="J45" i="31" s="1"/>
  <c r="K45" i="31" s="1"/>
  <c r="J10" i="29"/>
  <c r="J38" i="29" s="1"/>
  <c r="J44" i="29" s="1"/>
  <c r="K44" i="29" s="1"/>
  <c r="J10" i="28"/>
  <c r="J38" i="28" s="1"/>
  <c r="J44" i="28" s="1"/>
  <c r="K44" i="28" s="1"/>
  <c r="J10" i="30"/>
  <c r="J39" i="30" s="1"/>
  <c r="J45" i="30" s="1"/>
  <c r="K45" i="30" s="1"/>
  <c r="R10" i="26"/>
  <c r="R37" i="26" s="1"/>
  <c r="R10" i="31"/>
  <c r="R39" i="31" s="1"/>
  <c r="R45" i="31" s="1"/>
  <c r="S45" i="31" s="1"/>
  <c r="R10" i="29"/>
  <c r="R38" i="29" s="1"/>
  <c r="R44" i="29" s="1"/>
  <c r="S44" i="29" s="1"/>
  <c r="R10" i="28"/>
  <c r="R38" i="28" s="1"/>
  <c r="R44" i="28" s="1"/>
  <c r="S44" i="28" s="1"/>
  <c r="R10" i="27"/>
  <c r="R35" i="27" s="1"/>
  <c r="R10" i="30"/>
  <c r="R39" i="30" s="1"/>
  <c r="R45" i="30" s="1"/>
  <c r="S45" i="30" s="1"/>
  <c r="N10" i="26"/>
  <c r="N37" i="26" s="1"/>
  <c r="N10" i="31"/>
  <c r="N39" i="31" s="1"/>
  <c r="N10" i="29"/>
  <c r="N38" i="29" s="1"/>
  <c r="N10" i="28"/>
  <c r="N38" i="28" s="1"/>
  <c r="N10" i="30"/>
  <c r="N39" i="30" s="1"/>
  <c r="N10" i="27"/>
  <c r="N35" i="27" s="1"/>
  <c r="X10" i="26"/>
  <c r="X37" i="26" s="1"/>
  <c r="X10" i="31"/>
  <c r="X39" i="31" s="1"/>
  <c r="X45" i="31" s="1"/>
  <c r="Y45" i="31" s="1"/>
  <c r="X10" i="29"/>
  <c r="X38" i="29" s="1"/>
  <c r="X44" i="29" s="1"/>
  <c r="Y44" i="29" s="1"/>
  <c r="X10" i="30"/>
  <c r="X39" i="30" s="1"/>
  <c r="X45" i="30" s="1"/>
  <c r="Y45" i="30" s="1"/>
  <c r="X10" i="27"/>
  <c r="X35" i="27" s="1"/>
  <c r="X10" i="28"/>
  <c r="X38" i="28" s="1"/>
  <c r="X44" i="28" s="1"/>
  <c r="Y44" i="28" s="1"/>
  <c r="AR10" i="26"/>
  <c r="AR10" i="31"/>
  <c r="AR39" i="31" s="1"/>
  <c r="AR10" i="29"/>
  <c r="AR38" i="29" s="1"/>
  <c r="AR10" i="30"/>
  <c r="AR39" i="30" s="1"/>
  <c r="AR10" i="28"/>
  <c r="AR38" i="28" s="1"/>
  <c r="AR10" i="27"/>
  <c r="AR35" i="27" s="1"/>
  <c r="F10" i="26"/>
  <c r="F37" i="26" s="1"/>
  <c r="F10" i="31"/>
  <c r="F39" i="31" s="1"/>
  <c r="F45" i="31" s="1"/>
  <c r="F10" i="30"/>
  <c r="F39" i="30" s="1"/>
  <c r="F45" i="30" s="1"/>
  <c r="F10" i="29"/>
  <c r="F38" i="29" s="1"/>
  <c r="F44" i="29" s="1"/>
  <c r="F10" i="28"/>
  <c r="F38" i="28" s="1"/>
  <c r="F44" i="28" s="1"/>
  <c r="F10" i="27"/>
  <c r="F35" i="27" s="1"/>
  <c r="AP10" i="26"/>
  <c r="AP37" i="26" s="1"/>
  <c r="AP10" i="31"/>
  <c r="AP39" i="31" s="1"/>
  <c r="AP45" i="31" s="1"/>
  <c r="AQ45" i="31" s="1"/>
  <c r="AP10" i="29"/>
  <c r="AP38" i="29" s="1"/>
  <c r="AP44" i="29" s="1"/>
  <c r="AQ44" i="29" s="1"/>
  <c r="AP10" i="30"/>
  <c r="AP39" i="30" s="1"/>
  <c r="AP45" i="30" s="1"/>
  <c r="AQ45" i="30" s="1"/>
  <c r="AP10" i="27"/>
  <c r="AP35" i="27" s="1"/>
  <c r="AP10" i="28"/>
  <c r="AP38" i="28" s="1"/>
  <c r="AP44" i="28" s="1"/>
  <c r="AQ44" i="28" s="1"/>
  <c r="AT10" i="27"/>
  <c r="AT35" i="27" s="1"/>
  <c r="AT10" i="26"/>
  <c r="AT37" i="26" s="1"/>
  <c r="AT10" i="31"/>
  <c r="AT39" i="31" s="1"/>
  <c r="AT45" i="31" s="1"/>
  <c r="AU45" i="31" s="1"/>
  <c r="AT10" i="29"/>
  <c r="AT38" i="29" s="1"/>
  <c r="AT44" i="29" s="1"/>
  <c r="AU44" i="29" s="1"/>
  <c r="AT10" i="30"/>
  <c r="AT39" i="30" s="1"/>
  <c r="AT45" i="30" s="1"/>
  <c r="AU45" i="30" s="1"/>
  <c r="AT10" i="28"/>
  <c r="AT38" i="28" s="1"/>
  <c r="AT44" i="28" s="1"/>
  <c r="AU44" i="28" s="1"/>
  <c r="H10" i="26"/>
  <c r="H37" i="26" s="1"/>
  <c r="H10" i="31"/>
  <c r="H39" i="31" s="1"/>
  <c r="H10" i="30"/>
  <c r="H39" i="30" s="1"/>
  <c r="H10" i="29"/>
  <c r="H38" i="29" s="1"/>
  <c r="H10" i="28"/>
  <c r="H38" i="28" s="1"/>
  <c r="H10" i="27"/>
  <c r="H35" i="27" s="1"/>
  <c r="AJ10" i="26"/>
  <c r="AJ37" i="26" s="1"/>
  <c r="AJ10" i="31"/>
  <c r="AJ39" i="31" s="1"/>
  <c r="AJ45" i="31" s="1"/>
  <c r="AK45" i="31" s="1"/>
  <c r="AJ10" i="29"/>
  <c r="AJ38" i="29" s="1"/>
  <c r="AJ44" i="29" s="1"/>
  <c r="AK44" i="29" s="1"/>
  <c r="AJ10" i="30"/>
  <c r="AJ39" i="30" s="1"/>
  <c r="AJ45" i="30" s="1"/>
  <c r="AK45" i="30" s="1"/>
  <c r="AJ10" i="28"/>
  <c r="AJ38" i="28" s="1"/>
  <c r="AJ44" i="28" s="1"/>
  <c r="AK44" i="28" s="1"/>
  <c r="AJ10" i="27"/>
  <c r="AJ35" i="27" s="1"/>
  <c r="D10" i="27"/>
  <c r="D35" i="27" s="1"/>
  <c r="D10" i="26"/>
  <c r="D37" i="26" s="1"/>
  <c r="D10" i="31"/>
  <c r="D39" i="31" s="1"/>
  <c r="D45" i="31" s="1"/>
  <c r="D10" i="30"/>
  <c r="D39" i="30" s="1"/>
  <c r="D45" i="30" s="1"/>
  <c r="D10" i="29"/>
  <c r="D38" i="29" s="1"/>
  <c r="D44" i="29" s="1"/>
  <c r="D10" i="28"/>
  <c r="D38" i="28" s="1"/>
  <c r="D44" i="28" s="1"/>
  <c r="AV10" i="26"/>
  <c r="AV37" i="26" s="1"/>
  <c r="AV10" i="31"/>
  <c r="AV39" i="31" s="1"/>
  <c r="AV45" i="31" s="1"/>
  <c r="AW45" i="31" s="1"/>
  <c r="AV10" i="29"/>
  <c r="AV38" i="29" s="1"/>
  <c r="AV44" i="29" s="1"/>
  <c r="AW44" i="29" s="1"/>
  <c r="AV10" i="30"/>
  <c r="AV39" i="30" s="1"/>
  <c r="AV45" i="30" s="1"/>
  <c r="AW45" i="30" s="1"/>
  <c r="AV10" i="27"/>
  <c r="AV35" i="27" s="1"/>
  <c r="AV10" i="28"/>
  <c r="AV38" i="28" s="1"/>
  <c r="AV44" i="28" s="1"/>
  <c r="AW44" i="28" s="1"/>
  <c r="AH10" i="27"/>
  <c r="AH35" i="27" s="1"/>
  <c r="AH10" i="26"/>
  <c r="AH10" i="31"/>
  <c r="AH39" i="31" s="1"/>
  <c r="AH45" i="31" s="1"/>
  <c r="AI45" i="31" s="1"/>
  <c r="AH10" i="29"/>
  <c r="AH38" i="29" s="1"/>
  <c r="AH44" i="29" s="1"/>
  <c r="AI44" i="29" s="1"/>
  <c r="AH10" i="30"/>
  <c r="AH39" i="30" s="1"/>
  <c r="AH45" i="30" s="1"/>
  <c r="AI45" i="30" s="1"/>
  <c r="AH10" i="28"/>
  <c r="AH38" i="28" s="1"/>
  <c r="AH44" i="28" s="1"/>
  <c r="AI44" i="28" s="1"/>
  <c r="AL10" i="26"/>
  <c r="AL37" i="26" s="1"/>
  <c r="AL10" i="31"/>
  <c r="AL39" i="31" s="1"/>
  <c r="AL10" i="29"/>
  <c r="AL38" i="29" s="1"/>
  <c r="AL10" i="30"/>
  <c r="AL39" i="30" s="1"/>
  <c r="AL10" i="28"/>
  <c r="AL38" i="28" s="1"/>
  <c r="AL10" i="27"/>
  <c r="AL35" i="27" s="1"/>
  <c r="T10" i="26"/>
  <c r="T37" i="26" s="1"/>
  <c r="T10" i="31"/>
  <c r="T39" i="31" s="1"/>
  <c r="T10" i="29"/>
  <c r="T38" i="29" s="1"/>
  <c r="T10" i="28"/>
  <c r="T38" i="28" s="1"/>
  <c r="T10" i="30"/>
  <c r="T39" i="30" s="1"/>
  <c r="T10" i="27"/>
  <c r="T35" i="27" s="1"/>
  <c r="L10" i="26"/>
  <c r="L37" i="26" s="1"/>
  <c r="L10" i="31"/>
  <c r="L39" i="31" s="1"/>
  <c r="L45" i="31" s="1"/>
  <c r="L10" i="29"/>
  <c r="L38" i="29" s="1"/>
  <c r="L44" i="29" s="1"/>
  <c r="L10" i="28"/>
  <c r="L38" i="28" s="1"/>
  <c r="L44" i="28" s="1"/>
  <c r="L10" i="27"/>
  <c r="L35" i="27" s="1"/>
  <c r="L10" i="30"/>
  <c r="L39" i="30" s="1"/>
  <c r="L45" i="30" s="1"/>
  <c r="P10" i="27"/>
  <c r="P35" i="27" s="1"/>
  <c r="P10" i="26"/>
  <c r="P37" i="26" s="1"/>
  <c r="P10" i="31"/>
  <c r="P39" i="31" s="1"/>
  <c r="P45" i="31" s="1"/>
  <c r="Q45" i="31" s="1"/>
  <c r="P10" i="29"/>
  <c r="P38" i="29" s="1"/>
  <c r="P44" i="29" s="1"/>
  <c r="Q44" i="29" s="1"/>
  <c r="P10" i="28"/>
  <c r="P38" i="28" s="1"/>
  <c r="P44" i="28" s="1"/>
  <c r="Q44" i="28" s="1"/>
  <c r="P10" i="30"/>
  <c r="P39" i="30" s="1"/>
  <c r="P45" i="30" s="1"/>
  <c r="Q45" i="30" s="1"/>
  <c r="AD10" i="26"/>
  <c r="AD37" i="26" s="1"/>
  <c r="AD10" i="31"/>
  <c r="AD39" i="31" s="1"/>
  <c r="AD45" i="31" s="1"/>
  <c r="AE45" i="31" s="1"/>
  <c r="AD10" i="29"/>
  <c r="AD38" i="29" s="1"/>
  <c r="AD44" i="29" s="1"/>
  <c r="AE44" i="29" s="1"/>
  <c r="AD10" i="27"/>
  <c r="AD35" i="27" s="1"/>
  <c r="AD10" i="28"/>
  <c r="AD38" i="28" s="1"/>
  <c r="AD44" i="28" s="1"/>
  <c r="AE44" i="28" s="1"/>
  <c r="AD10" i="30"/>
  <c r="AD39" i="30" s="1"/>
  <c r="AD45" i="30" s="1"/>
  <c r="AE45" i="30" s="1"/>
  <c r="V10" i="27"/>
  <c r="V35" i="27" s="1"/>
  <c r="V10" i="26"/>
  <c r="V37" i="26" s="1"/>
  <c r="V10" i="31"/>
  <c r="V39" i="31" s="1"/>
  <c r="V45" i="31" s="1"/>
  <c r="W45" i="31" s="1"/>
  <c r="V10" i="29"/>
  <c r="V38" i="29" s="1"/>
  <c r="V44" i="29" s="1"/>
  <c r="W44" i="29" s="1"/>
  <c r="V10" i="30"/>
  <c r="V39" i="30" s="1"/>
  <c r="V45" i="30" s="1"/>
  <c r="W45" i="30" s="1"/>
  <c r="V10" i="28"/>
  <c r="V38" i="28" s="1"/>
  <c r="V44" i="28" s="1"/>
  <c r="W44" i="28" s="1"/>
  <c r="AN10" i="27"/>
  <c r="AN35" i="27" s="1"/>
  <c r="AN10" i="26"/>
  <c r="AN37" i="26" s="1"/>
  <c r="AN10" i="31"/>
  <c r="AN39" i="31" s="1"/>
  <c r="AN45" i="31" s="1"/>
  <c r="AO45" i="31" s="1"/>
  <c r="AN10" i="29"/>
  <c r="AN38" i="29" s="1"/>
  <c r="AN44" i="29" s="1"/>
  <c r="AO44" i="29" s="1"/>
  <c r="AN10" i="30"/>
  <c r="AN39" i="30" s="1"/>
  <c r="AN45" i="30" s="1"/>
  <c r="AO45" i="30" s="1"/>
  <c r="AN10" i="28"/>
  <c r="AN38" i="28" s="1"/>
  <c r="AN44" i="28" s="1"/>
  <c r="AO44" i="28" s="1"/>
  <c r="Z10" i="26"/>
  <c r="Z37" i="26" s="1"/>
  <c r="Z10" i="31"/>
  <c r="Z39" i="31" s="1"/>
  <c r="Z10" i="29"/>
  <c r="Z38" i="29" s="1"/>
  <c r="Z10" i="30"/>
  <c r="Z39" i="30" s="1"/>
  <c r="Z10" i="28"/>
  <c r="Z38" i="28" s="1"/>
  <c r="Z10" i="27"/>
  <c r="Z35" i="27" s="1"/>
  <c r="AX10" i="26"/>
  <c r="AX37" i="26" s="1"/>
  <c r="AX10" i="31"/>
  <c r="AX39" i="31" s="1"/>
  <c r="AX10" i="29"/>
  <c r="AX38" i="29" s="1"/>
  <c r="AX10" i="30"/>
  <c r="AX39" i="30" s="1"/>
  <c r="AX10" i="28"/>
  <c r="AX38" i="28" s="1"/>
  <c r="AX10" i="27"/>
  <c r="AX35" i="27" s="1"/>
  <c r="BD10" i="26"/>
  <c r="BD37" i="26" s="1"/>
  <c r="BD10" i="31"/>
  <c r="BD39" i="31" s="1"/>
  <c r="BD10" i="29"/>
  <c r="BD38" i="29" s="1"/>
  <c r="BD10" i="30"/>
  <c r="BD39" i="30" s="1"/>
  <c r="BD10" i="28"/>
  <c r="BD38" i="28" s="1"/>
  <c r="BD10" i="27"/>
  <c r="BD35" i="27" s="1"/>
  <c r="AB35" i="27"/>
  <c r="AB37" i="26"/>
  <c r="AR37" i="26"/>
  <c r="AH37" i="26"/>
  <c r="Q47" i="7"/>
  <c r="AO47" i="7"/>
  <c r="AW47" i="7"/>
  <c r="BE107" i="7"/>
  <c r="M47" i="7"/>
  <c r="BE47" i="7"/>
  <c r="AK47" i="7"/>
  <c r="AC47" i="7"/>
  <c r="E47" i="7"/>
  <c r="BA47" i="7"/>
  <c r="AI47" i="7"/>
  <c r="W47" i="7"/>
  <c r="AU47" i="7"/>
  <c r="K47" i="7"/>
  <c r="BB47" i="7"/>
  <c r="S47" i="7"/>
  <c r="Y47" i="7"/>
  <c r="AE47" i="7"/>
  <c r="AQ47" i="7"/>
  <c r="G47" i="7"/>
  <c r="BC47" i="7"/>
  <c r="AZ47" i="7"/>
  <c r="AO10" i="30" l="1"/>
  <c r="AO39" i="30" s="1"/>
  <c r="AO10" i="28"/>
  <c r="AO38" i="28" s="1"/>
  <c r="AO10" i="27"/>
  <c r="AO35" i="27" s="1"/>
  <c r="AO10" i="26"/>
  <c r="AO37" i="26" s="1"/>
  <c r="AO10" i="31"/>
  <c r="AO39" i="31" s="1"/>
  <c r="AO10" i="29"/>
  <c r="AO38" i="29" s="1"/>
  <c r="AQ10" i="31"/>
  <c r="AQ39" i="31" s="1"/>
  <c r="AQ10" i="30"/>
  <c r="AQ39" i="30" s="1"/>
  <c r="AQ10" i="28"/>
  <c r="AQ38" i="28" s="1"/>
  <c r="AQ10" i="27"/>
  <c r="AQ35" i="27" s="1"/>
  <c r="AQ10" i="29"/>
  <c r="AQ38" i="29" s="1"/>
  <c r="AQ10" i="26"/>
  <c r="AQ37" i="26" s="1"/>
  <c r="AU10" i="30"/>
  <c r="AU39" i="30" s="1"/>
  <c r="AU10" i="28"/>
  <c r="AU38" i="28" s="1"/>
  <c r="AU10" i="27"/>
  <c r="AU10" i="26"/>
  <c r="AU37" i="26" s="1"/>
  <c r="AU10" i="31"/>
  <c r="AU39" i="31" s="1"/>
  <c r="AU10" i="29"/>
  <c r="AU38" i="29" s="1"/>
  <c r="AK10" i="26"/>
  <c r="AK37" i="26" s="1"/>
  <c r="AK10" i="30"/>
  <c r="AK39" i="30" s="1"/>
  <c r="AK10" i="28"/>
  <c r="AK38" i="28" s="1"/>
  <c r="AK10" i="27"/>
  <c r="AK35" i="27" s="1"/>
  <c r="AK10" i="31"/>
  <c r="AK39" i="31" s="1"/>
  <c r="AK10" i="29"/>
  <c r="AK38" i="29" s="1"/>
  <c r="Q10" i="30"/>
  <c r="Q39" i="30" s="1"/>
  <c r="Q10" i="27"/>
  <c r="Q35" i="27" s="1"/>
  <c r="Q10" i="26"/>
  <c r="Q37" i="26" s="1"/>
  <c r="Q10" i="31"/>
  <c r="Q39" i="31" s="1"/>
  <c r="Q10" i="29"/>
  <c r="Q38" i="29" s="1"/>
  <c r="Q10" i="28"/>
  <c r="Q38" i="28" s="1"/>
  <c r="M44" i="28"/>
  <c r="BC44" i="28"/>
  <c r="E45" i="30"/>
  <c r="AZ45" i="30"/>
  <c r="BA45" i="30"/>
  <c r="BB44" i="28"/>
  <c r="G44" i="28"/>
  <c r="K10" i="30"/>
  <c r="K39" i="30" s="1"/>
  <c r="K10" i="26"/>
  <c r="K37" i="26" s="1"/>
  <c r="K10" i="31"/>
  <c r="K39" i="31" s="1"/>
  <c r="K10" i="29"/>
  <c r="K38" i="29" s="1"/>
  <c r="K10" i="28"/>
  <c r="K38" i="28" s="1"/>
  <c r="K10" i="27"/>
  <c r="K35" i="27" s="1"/>
  <c r="AE10" i="30"/>
  <c r="AE39" i="30" s="1"/>
  <c r="AE10" i="28"/>
  <c r="AE38" i="28" s="1"/>
  <c r="AE10" i="27"/>
  <c r="AE35" i="27" s="1"/>
  <c r="AE10" i="31"/>
  <c r="AE39" i="31" s="1"/>
  <c r="AE10" i="29"/>
  <c r="AE38" i="29" s="1"/>
  <c r="AE10" i="26"/>
  <c r="AE37" i="26" s="1"/>
  <c r="M44" i="29"/>
  <c r="BC44" i="29"/>
  <c r="E45" i="31"/>
  <c r="BA45" i="31"/>
  <c r="AZ45" i="31"/>
  <c r="G44" i="29"/>
  <c r="BB44" i="29"/>
  <c r="AC10" i="30"/>
  <c r="AC39" i="30" s="1"/>
  <c r="AC10" i="28"/>
  <c r="AC38" i="28" s="1"/>
  <c r="AC10" i="27"/>
  <c r="AC35" i="27" s="1"/>
  <c r="AC10" i="26"/>
  <c r="AC37" i="26" s="1"/>
  <c r="AC10" i="31"/>
  <c r="AC39" i="31" s="1"/>
  <c r="AC10" i="29"/>
  <c r="AC38" i="29" s="1"/>
  <c r="E44" i="29"/>
  <c r="BA44" i="29"/>
  <c r="AZ44" i="29"/>
  <c r="M45" i="31"/>
  <c r="BC45" i="31"/>
  <c r="G45" i="30"/>
  <c r="BB45" i="30"/>
  <c r="BE10" i="26"/>
  <c r="BE37" i="26" s="1"/>
  <c r="BE10" i="31"/>
  <c r="BE39" i="31" s="1"/>
  <c r="BE10" i="29"/>
  <c r="BE38" i="29" s="1"/>
  <c r="BE10" i="30"/>
  <c r="BE39" i="30" s="1"/>
  <c r="BE10" i="28"/>
  <c r="BE38" i="28" s="1"/>
  <c r="BE10" i="27"/>
  <c r="BE35" i="27" s="1"/>
  <c r="AI10" i="30"/>
  <c r="AI39" i="30" s="1"/>
  <c r="AI10" i="28"/>
  <c r="AI38" i="28" s="1"/>
  <c r="AI10" i="27"/>
  <c r="AI35" i="27" s="1"/>
  <c r="AI10" i="26"/>
  <c r="AI37" i="26" s="1"/>
  <c r="AI10" i="31"/>
  <c r="AI39" i="31" s="1"/>
  <c r="AI10" i="29"/>
  <c r="AI38" i="29" s="1"/>
  <c r="M10" i="26"/>
  <c r="M37" i="26" s="1"/>
  <c r="M10" i="30"/>
  <c r="M39" i="30" s="1"/>
  <c r="M10" i="29"/>
  <c r="M38" i="29" s="1"/>
  <c r="M10" i="27"/>
  <c r="M35" i="27" s="1"/>
  <c r="M10" i="28"/>
  <c r="M38" i="28" s="1"/>
  <c r="M10" i="31"/>
  <c r="M39" i="31" s="1"/>
  <c r="S10" i="26"/>
  <c r="S37" i="26" s="1"/>
  <c r="S10" i="30"/>
  <c r="S39" i="30" s="1"/>
  <c r="S10" i="27"/>
  <c r="S35" i="27" s="1"/>
  <c r="S10" i="29"/>
  <c r="S38" i="29" s="1"/>
  <c r="S10" i="28"/>
  <c r="S38" i="28" s="1"/>
  <c r="S10" i="31"/>
  <c r="S39" i="31" s="1"/>
  <c r="G45" i="31"/>
  <c r="BB45" i="31"/>
  <c r="G10" i="31"/>
  <c r="G39" i="31" s="1"/>
  <c r="G10" i="29"/>
  <c r="G38" i="29" s="1"/>
  <c r="G10" i="28"/>
  <c r="G38" i="28" s="1"/>
  <c r="G10" i="27"/>
  <c r="G35" i="27" s="1"/>
  <c r="G10" i="30"/>
  <c r="G39" i="30" s="1"/>
  <c r="G10" i="26"/>
  <c r="G37" i="26" s="1"/>
  <c r="W10" i="30"/>
  <c r="W39" i="30" s="1"/>
  <c r="W10" i="28"/>
  <c r="W38" i="28" s="1"/>
  <c r="W10" i="27"/>
  <c r="W35" i="27" s="1"/>
  <c r="W10" i="26"/>
  <c r="W37" i="26" s="1"/>
  <c r="W10" i="31"/>
  <c r="W39" i="31" s="1"/>
  <c r="W10" i="29"/>
  <c r="W38" i="29" s="1"/>
  <c r="Y10" i="26"/>
  <c r="Y37" i="26" s="1"/>
  <c r="Y10" i="30"/>
  <c r="Y39" i="30" s="1"/>
  <c r="Y10" i="28"/>
  <c r="Y38" i="28" s="1"/>
  <c r="Y10" i="27"/>
  <c r="Y35" i="27" s="1"/>
  <c r="Y10" i="31"/>
  <c r="Y39" i="31" s="1"/>
  <c r="Y10" i="29"/>
  <c r="Y38" i="29" s="1"/>
  <c r="AZ10" i="27"/>
  <c r="AZ35" i="27" s="1"/>
  <c r="AZ10" i="26"/>
  <c r="AZ37" i="26" s="1"/>
  <c r="AZ10" i="31"/>
  <c r="AZ39" i="31" s="1"/>
  <c r="AZ10" i="29"/>
  <c r="AZ38" i="29" s="1"/>
  <c r="AZ10" i="30"/>
  <c r="AZ39" i="30" s="1"/>
  <c r="AZ10" i="28"/>
  <c r="AZ38" i="28" s="1"/>
  <c r="BA10" i="30"/>
  <c r="BA39" i="30" s="1"/>
  <c r="BA10" i="28"/>
  <c r="BA38" i="28" s="1"/>
  <c r="BA10" i="27"/>
  <c r="BA35" i="27" s="1"/>
  <c r="BA10" i="26"/>
  <c r="BA37" i="26" s="1"/>
  <c r="BA10" i="31"/>
  <c r="BA39" i="31" s="1"/>
  <c r="BA10" i="29"/>
  <c r="BA38" i="29" s="1"/>
  <c r="BC10" i="26"/>
  <c r="BC37" i="26" s="1"/>
  <c r="BC10" i="30"/>
  <c r="BC39" i="30" s="1"/>
  <c r="BC10" i="28"/>
  <c r="BC38" i="28" s="1"/>
  <c r="BC10" i="27"/>
  <c r="BC35" i="27" s="1"/>
  <c r="BC10" i="31"/>
  <c r="BC39" i="31" s="1"/>
  <c r="BC10" i="29"/>
  <c r="BC38" i="29" s="1"/>
  <c r="BB10" i="26"/>
  <c r="BB37" i="26" s="1"/>
  <c r="BB10" i="31"/>
  <c r="BB39" i="31" s="1"/>
  <c r="BB10" i="29"/>
  <c r="BB38" i="29" s="1"/>
  <c r="BB10" i="30"/>
  <c r="BB39" i="30" s="1"/>
  <c r="BB10" i="27"/>
  <c r="BB35" i="27" s="1"/>
  <c r="BB10" i="28"/>
  <c r="BB38" i="28" s="1"/>
  <c r="E10" i="27"/>
  <c r="E35" i="27" s="1"/>
  <c r="E10" i="26"/>
  <c r="E37" i="26" s="1"/>
  <c r="E10" i="31"/>
  <c r="E39" i="31" s="1"/>
  <c r="E10" i="30"/>
  <c r="E39" i="30" s="1"/>
  <c r="E10" i="29"/>
  <c r="E38" i="29" s="1"/>
  <c r="E10" i="28"/>
  <c r="E38" i="28" s="1"/>
  <c r="AW10" i="26"/>
  <c r="AW37" i="26" s="1"/>
  <c r="AW10" i="30"/>
  <c r="AW39" i="30" s="1"/>
  <c r="AW10" i="28"/>
  <c r="AW38" i="28" s="1"/>
  <c r="AW10" i="27"/>
  <c r="AW35" i="27" s="1"/>
  <c r="AW10" i="31"/>
  <c r="AW39" i="31" s="1"/>
  <c r="AW10" i="29"/>
  <c r="AW38" i="29" s="1"/>
  <c r="M45" i="30"/>
  <c r="BC45" i="30"/>
  <c r="E44" i="28"/>
  <c r="AZ44" i="28"/>
  <c r="BA44" i="28"/>
  <c r="AU35" i="27"/>
  <c r="BF39" i="30" l="1"/>
  <c r="BG39" i="30" s="1"/>
  <c r="BF38" i="28"/>
  <c r="BG38" i="28" s="1"/>
  <c r="BF38" i="29"/>
  <c r="BG38" i="29" s="1"/>
  <c r="BF39" i="31"/>
  <c r="BG39" i="31" s="1"/>
  <c r="BF37" i="26"/>
  <c r="BG37" i="26" s="1"/>
</calcChain>
</file>

<file path=xl/sharedStrings.xml><?xml version="1.0" encoding="utf-8"?>
<sst xmlns="http://schemas.openxmlformats.org/spreadsheetml/2006/main" count="2959" uniqueCount="509">
  <si>
    <t xml:space="preserve"> TANÓRA-, KREDIT- ÉS VIZSGATERV </t>
  </si>
  <si>
    <t>ÁLLAMI LÉGIKÖZLEKEDÉSI ALAPKÉPZÉSI SZAK</t>
  </si>
  <si>
    <t>érvényes 2025/2026-ös tanévtől felmenő rendszerben</t>
  </si>
  <si>
    <t>teljes idejű képzésben, nappali munkarend szerint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</si>
  <si>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</si>
  <si>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</si>
  <si>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</si>
  <si>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</si>
  <si>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</si>
  <si>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TÁRGYFELELŐS SZERVEZETI EGYSÉG</t>
  </si>
  <si>
    <t>TÁRGYFELELŐS SZEMÉLY</t>
  </si>
  <si>
    <t>1.</t>
  </si>
  <si>
    <t>2.</t>
  </si>
  <si>
    <t>3.</t>
  </si>
  <si>
    <t>4.</t>
  </si>
  <si>
    <t>5.</t>
  </si>
  <si>
    <t>6.</t>
  </si>
  <si>
    <t>7.</t>
  </si>
  <si>
    <t>8.</t>
  </si>
  <si>
    <t>elm.</t>
  </si>
  <si>
    <t>gyak.</t>
  </si>
  <si>
    <t>kredit</t>
  </si>
  <si>
    <t xml:space="preserve">számonkérés   </t>
  </si>
  <si>
    <t xml:space="preserve">számonkérés    </t>
  </si>
  <si>
    <t>elmélet + gyakorlat heti összes tanóra</t>
  </si>
  <si>
    <t>heti tanóra</t>
  </si>
  <si>
    <t>félévi tanóra</t>
  </si>
  <si>
    <t>Törzsanyag tárgyai</t>
  </si>
  <si>
    <t>HKÖMTA800</t>
  </si>
  <si>
    <t>K</t>
  </si>
  <si>
    <t>Katonai alapfelkészítés</t>
  </si>
  <si>
    <t>GYJ</t>
  </si>
  <si>
    <t>Börcsök Balázs</t>
  </si>
  <si>
    <t>SZV</t>
  </si>
  <si>
    <t>HKÖMTA901</t>
  </si>
  <si>
    <t xml:space="preserve">Gyalogos lövész alapozó felkészítés </t>
  </si>
  <si>
    <t>HKÖMTA902</t>
  </si>
  <si>
    <t>Egységes Gyalogostiszti felkészítés I.</t>
  </si>
  <si>
    <t>Dr. Békési Bertold</t>
  </si>
  <si>
    <t>HKÖMTA903</t>
  </si>
  <si>
    <t>Egységes Gyalogostiszti felkészítés II.</t>
  </si>
  <si>
    <t xml:space="preserve">Dr. Boda Mihály </t>
  </si>
  <si>
    <t xml:space="preserve">HKHFKTA20 </t>
  </si>
  <si>
    <t>Katonai vezetői döntéshozatal</t>
  </si>
  <si>
    <t>HKÖMTA904</t>
  </si>
  <si>
    <t>Egységes Gyalogostiszti felkészítés III.</t>
  </si>
  <si>
    <t>Dr. Csikány Tamás</t>
  </si>
  <si>
    <t>Katonai vezetés alapjai</t>
  </si>
  <si>
    <t>ÉÉ</t>
  </si>
  <si>
    <t>Katonai Vezetéstudományi és Közismereti Tanszék</t>
  </si>
  <si>
    <t>Dr. Ujházy László</t>
  </si>
  <si>
    <t>Dr. Dudás Zoltán</t>
  </si>
  <si>
    <t>HKMTTA14</t>
  </si>
  <si>
    <t>Idegen hadseregek-ismerete és drón felhasználás</t>
  </si>
  <si>
    <t>Műveleti Támogató Tanszék</t>
  </si>
  <si>
    <t xml:space="preserve">Dudás Tamás </t>
  </si>
  <si>
    <t>Dr. Dunai Pál</t>
  </si>
  <si>
    <t>HKHFKTA03</t>
  </si>
  <si>
    <t>Hadtörténelem</t>
  </si>
  <si>
    <t>Hadtörténelmi, Filozófiai és Kultúrtörténeti Tanszék</t>
  </si>
  <si>
    <t>Dr. Négyesi Lajos</t>
  </si>
  <si>
    <t>Dr. Horváth István</t>
  </si>
  <si>
    <t>HKHJITA084</t>
  </si>
  <si>
    <t>Hadijog és honvédelmi jog</t>
  </si>
  <si>
    <t>Honvédelmi Jogi és Igazgatási Tanszék</t>
  </si>
  <si>
    <t xml:space="preserve">Dr. Petruska Ferenc </t>
  </si>
  <si>
    <t>Dr. Kaló József</t>
  </si>
  <si>
    <t>Katonai Testnevelés II.</t>
  </si>
  <si>
    <t>Katonai Testnevelési és Sportközpont</t>
  </si>
  <si>
    <t>Molnár Imre</t>
  </si>
  <si>
    <t>Dr. Károly Krisztián</t>
  </si>
  <si>
    <t>HKISZLA116</t>
  </si>
  <si>
    <t>Szakmai angol (katonai)</t>
  </si>
  <si>
    <t>Idegennyelvi és Szaknyelvi Lektorátus</t>
  </si>
  <si>
    <t>Dr. Kiss Gabriella</t>
  </si>
  <si>
    <t>Dr. Kavas László</t>
  </si>
  <si>
    <t>HK925A724</t>
  </si>
  <si>
    <t>Az analízis alapjai</t>
  </si>
  <si>
    <t>Természettudományi Tanszék</t>
  </si>
  <si>
    <t>Dr. Tóth Bence</t>
  </si>
  <si>
    <t>Repülésbiztonság I.</t>
  </si>
  <si>
    <t>Repülésirányító és Repülő-hajózó Tanszék</t>
  </si>
  <si>
    <t>Dr. Kovács László</t>
  </si>
  <si>
    <t>HK916A165</t>
  </si>
  <si>
    <t>Légierő harcászat I.</t>
  </si>
  <si>
    <t>ÉÉ(Z)</t>
  </si>
  <si>
    <t>Dr. Krajnc Zoltán</t>
  </si>
  <si>
    <t>HKÖMTA611</t>
  </si>
  <si>
    <t>Alapkiképzés módszertana</t>
  </si>
  <si>
    <t>Dr. Major Gábor</t>
  </si>
  <si>
    <t>Dr. Nagyernyei-Szabó Ádám Sándor</t>
  </si>
  <si>
    <t>ÁÁJTB06</t>
  </si>
  <si>
    <t xml:space="preserve">Civilizációnk kihívásai </t>
  </si>
  <si>
    <t>Államtudomámyi és Nemzetközi Tanulmányok Kar</t>
  </si>
  <si>
    <t>Katonai Testnevelés III.</t>
  </si>
  <si>
    <t>Dr. Óvári Gyula</t>
  </si>
  <si>
    <t>HK916A224</t>
  </si>
  <si>
    <t>Légiközlekedési rendszerek</t>
  </si>
  <si>
    <t>Dr. Palik Mátyás</t>
  </si>
  <si>
    <t>HK925A735</t>
  </si>
  <si>
    <t>Az aviatika matematikai alapjai</t>
  </si>
  <si>
    <t>Rácz István</t>
  </si>
  <si>
    <t>V</t>
  </si>
  <si>
    <t>Választható I.</t>
  </si>
  <si>
    <t>Dr. Kovács Gábor</t>
  </si>
  <si>
    <t>HK925A740</t>
  </si>
  <si>
    <t>Mechanika LK</t>
  </si>
  <si>
    <t>Dr. Pogácsás Imre</t>
  </si>
  <si>
    <t>Helikopter specifikus ismeretek</t>
  </si>
  <si>
    <t>Katonai Testnevelés IV.</t>
  </si>
  <si>
    <t xml:space="preserve">Dr. Prókainé dr. Kovács Tímea </t>
  </si>
  <si>
    <t>Katonai Testnevelés V.</t>
  </si>
  <si>
    <t>Dr. Rácz István</t>
  </si>
  <si>
    <t>Katonai Testnevelés VI.</t>
  </si>
  <si>
    <t>HK916A008</t>
  </si>
  <si>
    <t>Repüléselmélet</t>
  </si>
  <si>
    <t>Repülő Sárkány-hajtómű Tanszék</t>
  </si>
  <si>
    <t>Dr. Tóth József</t>
  </si>
  <si>
    <t>Katonai Testnevelés VII.</t>
  </si>
  <si>
    <t>Dr. Szilvássy László</t>
  </si>
  <si>
    <t>RRVTB06</t>
  </si>
  <si>
    <t>Közös közszolgálati gyakorlat</t>
  </si>
  <si>
    <t>Rendészettudományi Kar, Rendészeti Vezetéstudományi Tanszék</t>
  </si>
  <si>
    <t>TÖRZSANYAG ÖSSZESEN</t>
  </si>
  <si>
    <t>x</t>
  </si>
  <si>
    <t>Kreditet nem képező tantárgyak</t>
  </si>
  <si>
    <t>Dr. Varga Béla</t>
  </si>
  <si>
    <t>HKISZLA118</t>
  </si>
  <si>
    <t>KR</t>
  </si>
  <si>
    <t>STANAG 2 nyelvvizsga kritérium</t>
  </si>
  <si>
    <t>A</t>
  </si>
  <si>
    <t>Dr. Vas Tímea</t>
  </si>
  <si>
    <t>LFSZE01</t>
  </si>
  <si>
    <t>Ludovika Fesztivál Szabadegyetem</t>
  </si>
  <si>
    <t>Elektronikai Hadviselés Tanszék</t>
  </si>
  <si>
    <t>Kreditet nem képező tantárgyak összesen:</t>
  </si>
  <si>
    <t>Szakdolgozat/Diplomamunka tantárgya</t>
  </si>
  <si>
    <t>Gajdács László</t>
  </si>
  <si>
    <t>HK916A090</t>
  </si>
  <si>
    <t>Szakdolgozat készítés ÁLSZ</t>
  </si>
  <si>
    <t>Szakdolgozat/Diplomamunka tantárgyak összesen:</t>
  </si>
  <si>
    <t>Nagy Imre</t>
  </si>
  <si>
    <t>ÖSSZES TANÓRARENDI TANÓRA</t>
  </si>
  <si>
    <t>Pintér Sándor</t>
  </si>
  <si>
    <t>Szabadon választható tantárgyak (lista)</t>
  </si>
  <si>
    <t>HK925A600</t>
  </si>
  <si>
    <t>Matematika VF</t>
  </si>
  <si>
    <t>HK925A602</t>
  </si>
  <si>
    <t>Modern fizika</t>
  </si>
  <si>
    <t>HK925A603</t>
  </si>
  <si>
    <t>Modern Physics</t>
  </si>
  <si>
    <t>HKHFKTA08</t>
  </si>
  <si>
    <t>Ludovika Szabadegyetem</t>
  </si>
  <si>
    <t>ÁÁJTV27</t>
  </si>
  <si>
    <t>A Biblia kultúrtörténeti hatása a nyugati világban</t>
  </si>
  <si>
    <t>ÁÁJTV28</t>
  </si>
  <si>
    <t>Vallás és kultusz a Római Birodalomban</t>
  </si>
  <si>
    <t>ÁÁJTV29</t>
  </si>
  <si>
    <t>Magyar katonaköltők és - írók</t>
  </si>
  <si>
    <t>HK916A263</t>
  </si>
  <si>
    <t>Repüléstörténet</t>
  </si>
  <si>
    <t>HK925A606</t>
  </si>
  <si>
    <t>Statisztikai következtetések gyakorlata</t>
  </si>
  <si>
    <t>HK925A608</t>
  </si>
  <si>
    <t>Gyakorlati hipotézisvizsgálat</t>
  </si>
  <si>
    <t>HK925A610</t>
  </si>
  <si>
    <t>Tudománytörténet</t>
  </si>
  <si>
    <t>HK925A612</t>
  </si>
  <si>
    <t>Bevezetés a csillagászatba</t>
  </si>
  <si>
    <t>HK925A614</t>
  </si>
  <si>
    <t>Az űrtevékenység története</t>
  </si>
  <si>
    <t>HK925A618</t>
  </si>
  <si>
    <t>Égi Mechanika alapjai</t>
  </si>
  <si>
    <t>HK925A620</t>
  </si>
  <si>
    <t>Mesterséges égitestek mozgása</t>
  </si>
  <si>
    <t>HK925A622</t>
  </si>
  <si>
    <t>Űrfotometria és távérzékelés</t>
  </si>
  <si>
    <t>Repüléselektronikai rendszerek</t>
  </si>
  <si>
    <t>Repülőfedélzeti Rendszerek Tanszék</t>
  </si>
  <si>
    <t>Kényszerhelyzeti kommunikációs eljárások</t>
  </si>
  <si>
    <t>A hajózók fizikai felkészítési rendszere, eszközei és módszerei</t>
  </si>
  <si>
    <t>Szimulációs rendszerek üzemeltetése</t>
  </si>
  <si>
    <t>A hajózók teljesítményfokozásának rendszere és módszertana</t>
  </si>
  <si>
    <t>Katonai légijárművek fegyverrendszerei I.</t>
  </si>
  <si>
    <t>Speciális repülőeszközök katonai alkalmazása</t>
  </si>
  <si>
    <t>Katonai légijárművek fegyverrendszerei II.</t>
  </si>
  <si>
    <t>HK916A134</t>
  </si>
  <si>
    <t>A teljesítmény-diagnosztika alkalmazása a repülőszakember képzésben</t>
  </si>
  <si>
    <t>Fenntartható repülés</t>
  </si>
  <si>
    <t>Drón üzemeltetés</t>
  </si>
  <si>
    <t>HK916E001</t>
  </si>
  <si>
    <t>Airport structure and safety</t>
  </si>
  <si>
    <t>HK916E002</t>
  </si>
  <si>
    <t>Application of Biomedical, Psycho-physiological Performance Diagnostic Measurement Methods in Aviation</t>
  </si>
  <si>
    <t>HK916E003</t>
  </si>
  <si>
    <t>Application of Unmanned Aircrafts Systems</t>
  </si>
  <si>
    <t>HK916E004</t>
  </si>
  <si>
    <t>Aviation Safety Management in Practice</t>
  </si>
  <si>
    <t>HK916E005</t>
  </si>
  <si>
    <t>Base of Aeronautical Information Services</t>
  </si>
  <si>
    <t>HK916E006</t>
  </si>
  <si>
    <t>Base of Radar Control</t>
  </si>
  <si>
    <t>HK916E008</t>
  </si>
  <si>
    <t>Human Factors in Aircraft Maintenance</t>
  </si>
  <si>
    <t>HK916E009</t>
  </si>
  <si>
    <t>Military Air Traffic Management Procedures</t>
  </si>
  <si>
    <t>HK916E010</t>
  </si>
  <si>
    <t>Modern ATM systems</t>
  </si>
  <si>
    <t>HK916E011</t>
  </si>
  <si>
    <t>On-board Flight Instruments</t>
  </si>
  <si>
    <t>HK916E012</t>
  </si>
  <si>
    <t>On-board Weapon System</t>
  </si>
  <si>
    <t>HK916E018</t>
  </si>
  <si>
    <t>Basic Aviation Terms and Definitions</t>
  </si>
  <si>
    <t xml:space="preserve">Gajdács László </t>
  </si>
  <si>
    <t>HK916A237</t>
  </si>
  <si>
    <t>Basic TRM training</t>
  </si>
  <si>
    <t>SZÁMONKÉRÉSEK ÖSSZESÍTŐ</t>
  </si>
  <si>
    <t>Aláírás (A)</t>
  </si>
  <si>
    <t>Beszámoló (B)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</si>
  <si>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</si>
  <si>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</si>
  <si>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</si>
  <si>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</si>
  <si>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Kollokvium (K)</t>
  </si>
  <si>
    <t>Kollokvium (((zárvizsga tárgy((K(Z)))</t>
  </si>
  <si>
    <t>Alapvizsga (AV)</t>
  </si>
  <si>
    <t>Komplex vizsga (KV)</t>
  </si>
  <si>
    <t>Szigorlat (SZG)</t>
  </si>
  <si>
    <t>Zárvizsga tárgy(ZV)</t>
  </si>
  <si>
    <t>FÉLÉVENKÉNT SZÁMONKÉRÉSEK ÖSSZESEN:</t>
  </si>
  <si>
    <t>ÁLLAMI LÉGIJÁRMŰ-VEZETŐ SZAKIRÁNY REPÜLŐGÉPVEZETŐ MODUL</t>
  </si>
  <si>
    <t>érvényes 2025/2026-os tanévtől felmenő rendszerben</t>
  </si>
  <si>
    <t>teljes idejű képzésben, nappali munkarend szerint tanuló hallgatók részére.</t>
  </si>
  <si>
    <t>számonkérés</t>
  </si>
  <si>
    <t>heti kontaktóra</t>
  </si>
  <si>
    <t>félévi összes</t>
  </si>
  <si>
    <t>összes</t>
  </si>
  <si>
    <t>ÖSSZES TANÓRA</t>
  </si>
  <si>
    <t>Szakirány/specializáció tárgyai</t>
  </si>
  <si>
    <t>HKKVKA22</t>
  </si>
  <si>
    <t>Repülő-pszichológia</t>
  </si>
  <si>
    <t/>
  </si>
  <si>
    <t>Dr. Bolgár Judit</t>
  </si>
  <si>
    <t>HK916A238</t>
  </si>
  <si>
    <t>Repülési ismeretek</t>
  </si>
  <si>
    <t>HK916A100</t>
  </si>
  <si>
    <t>Repülésbiztonság II.</t>
  </si>
  <si>
    <t>HK916A198</t>
  </si>
  <si>
    <t>KV</t>
  </si>
  <si>
    <t>Ejtőernyős felkészítés LJV</t>
  </si>
  <si>
    <t>B</t>
  </si>
  <si>
    <t>Lakatos Sándor</t>
  </si>
  <si>
    <t>HK916A148</t>
  </si>
  <si>
    <t>Csapatgyakoroltatás (EJE)</t>
  </si>
  <si>
    <t>HK916A239</t>
  </si>
  <si>
    <t>Repülésmeteorológia</t>
  </si>
  <si>
    <t>Dr. Bottyán Zsolt</t>
  </si>
  <si>
    <t>HK916A240</t>
  </si>
  <si>
    <t>Légi navigáció</t>
  </si>
  <si>
    <t>HK916A184</t>
  </si>
  <si>
    <t>Repülési gyakorlat (RGV-HEV) I.</t>
  </si>
  <si>
    <t>Simon Csilla</t>
  </si>
  <si>
    <t>HK916A020</t>
  </si>
  <si>
    <t>Hajózó testnevelés</t>
  </si>
  <si>
    <t>HK916A149</t>
  </si>
  <si>
    <t>ICAO szakmai nyelv I.</t>
  </si>
  <si>
    <t>Zsembery Szabolcs</t>
  </si>
  <si>
    <t>Választható II.</t>
  </si>
  <si>
    <t>HK916A241</t>
  </si>
  <si>
    <t>Légi jog, légtér szerkezet és repülési szabályok</t>
  </si>
  <si>
    <t>K(Z)</t>
  </si>
  <si>
    <t>HK916A242</t>
  </si>
  <si>
    <t>Légierő harcászat II.</t>
  </si>
  <si>
    <t>HK916A243</t>
  </si>
  <si>
    <t>Rádiókommunikációs eljárások</t>
  </si>
  <si>
    <t>HK916A017</t>
  </si>
  <si>
    <t>Emberi tényező és korlátai a repülésben</t>
  </si>
  <si>
    <t>HK916A181</t>
  </si>
  <si>
    <t>Repülési gyakorlat (RGV) II.</t>
  </si>
  <si>
    <t>Szabados István</t>
  </si>
  <si>
    <t>HK916A150</t>
  </si>
  <si>
    <t>ICAO szakmai nyelv II.</t>
  </si>
  <si>
    <t>Választható III.</t>
  </si>
  <si>
    <t>HK916A172</t>
  </si>
  <si>
    <t>Légijárművek műszaki rendszerei</t>
  </si>
  <si>
    <t>HK916A244</t>
  </si>
  <si>
    <t>Tömeg-, egyensúly és teljesítményszámítás</t>
  </si>
  <si>
    <t>Lucz Zsolt</t>
  </si>
  <si>
    <t>HK916A245</t>
  </si>
  <si>
    <t>Repülés tervezés és üzemeltetés</t>
  </si>
  <si>
    <t>Repülési gyakorlat (RGV) III.</t>
  </si>
  <si>
    <t>HK916A152</t>
  </si>
  <si>
    <t>Választható IV.</t>
  </si>
  <si>
    <t>HK916A246</t>
  </si>
  <si>
    <t>Szakmai gyakorlat RGV</t>
  </si>
  <si>
    <t>GYJ(Z)</t>
  </si>
  <si>
    <t>Török Péter</t>
  </si>
  <si>
    <t>Szakirány/specializáció összesen</t>
  </si>
  <si>
    <t xml:space="preserve"> SZAKON ÖSSZESEN</t>
  </si>
  <si>
    <t>HK916A091</t>
  </si>
  <si>
    <t>Szakdolgozat védés RGV</t>
  </si>
  <si>
    <t>Z</t>
  </si>
  <si>
    <t>HK916A119</t>
  </si>
  <si>
    <t>Záróvizsga RGV</t>
  </si>
  <si>
    <t>X</t>
  </si>
  <si>
    <t>ÖSSZES TANÓRARENDI KONTAKTÓRA</t>
  </si>
  <si>
    <t>Szakmai gyakorlat 1.</t>
  </si>
  <si>
    <t>Szakmai gyakorlat 2.</t>
  </si>
  <si>
    <t>Szakmai gyakorlat 3.</t>
  </si>
  <si>
    <t>ÁLLAMI LÉGIJÁRMŰ-VEZETŐ SZAKIRÁNY HELIKOPTERVEZETŐ MODUL</t>
  </si>
  <si>
    <t xml:space="preserve">Repülésbiztonság II. </t>
  </si>
  <si>
    <t>HK916A178</t>
  </si>
  <si>
    <t>Repülési gyakorlat (HEV) II.</t>
  </si>
  <si>
    <t>Balla Tibor</t>
  </si>
  <si>
    <t>Repülési gyakorlat (HEV) III.</t>
  </si>
  <si>
    <t>HK916A247</t>
  </si>
  <si>
    <t>Szakmai gyakorlat HEV</t>
  </si>
  <si>
    <t>Simon Zsolt</t>
  </si>
  <si>
    <t>HK916A092</t>
  </si>
  <si>
    <t>Szakdolgozat védés HEV</t>
  </si>
  <si>
    <t>HK916A120</t>
  </si>
  <si>
    <t>Záróvizsga HEV</t>
  </si>
  <si>
    <t>KATONAI REPÜLÉSIRÁNYÍTÓ SZAKIRÁNY KATONAI LÉGIFORGALMI IRÁNYÍTÓ MODUL</t>
  </si>
  <si>
    <t>HK916A248</t>
  </si>
  <si>
    <t>Légiforgalmi tájékoztatás</t>
  </si>
  <si>
    <t>HK916A249</t>
  </si>
  <si>
    <t>Csapatgyakoroltatás (RI) I.</t>
  </si>
  <si>
    <t>HK916A250</t>
  </si>
  <si>
    <t>Légijármű rendszer- és típus ismeret</t>
  </si>
  <si>
    <t>HK916A251</t>
  </si>
  <si>
    <t>Légiforgalom szervezés</t>
  </si>
  <si>
    <t>HK916A044</t>
  </si>
  <si>
    <t>Radarirányítói eljárások</t>
  </si>
  <si>
    <t>HK916A253</t>
  </si>
  <si>
    <t>Légiforgalmi irányítás eljárásai</t>
  </si>
  <si>
    <t>HK916A043</t>
  </si>
  <si>
    <t>Csapatgyakoroltatás (RI) II.</t>
  </si>
  <si>
    <t>HK916A254</t>
  </si>
  <si>
    <t>Dr. Somosi Vilmos</t>
  </si>
  <si>
    <t>HK916A255</t>
  </si>
  <si>
    <t>Légiforgalmi irányítás gyakorlata</t>
  </si>
  <si>
    <t>HK916A256</t>
  </si>
  <si>
    <t>Kényszerhelyzeti szimuláció ATC</t>
  </si>
  <si>
    <t>HK916A258</t>
  </si>
  <si>
    <t>Szakmai gyakorlat ATC</t>
  </si>
  <si>
    <t>HK916A093</t>
  </si>
  <si>
    <t>Szakdolgozat védés ATC</t>
  </si>
  <si>
    <t>HK916A121</t>
  </si>
  <si>
    <t>Záróvizsga ATC</t>
  </si>
  <si>
    <t>KATONAI REPÜLÉSIRÁNYÍTÓ SZAKIRÁNY KATONAI LÉGVÉDELMI IRÁNYÍTÓ MODUL</t>
  </si>
  <si>
    <t>Dr. Károly Krsiztián</t>
  </si>
  <si>
    <t>Légierő harcászat II.+III</t>
  </si>
  <si>
    <t>HK916A259</t>
  </si>
  <si>
    <t>Légvédelmi irányítás eljárásai</t>
  </si>
  <si>
    <t>HK916A260</t>
  </si>
  <si>
    <t>Légvédelmi irányítás gyakorlata</t>
  </si>
  <si>
    <t>Fekete  Csaba Zoltán</t>
  </si>
  <si>
    <t>HK916A261</t>
  </si>
  <si>
    <t>Kényszerhelyzeti szimuláció ADC</t>
  </si>
  <si>
    <t>HK916A262</t>
  </si>
  <si>
    <t>Szakmai gyakorlat ADC</t>
  </si>
  <si>
    <t>Nagy Dániel</t>
  </si>
  <si>
    <t>HK916A094</t>
  </si>
  <si>
    <t>Szakdolgozat védés ADC</t>
  </si>
  <si>
    <t>HK916A122</t>
  </si>
  <si>
    <t>Záróvizsga ADC</t>
  </si>
  <si>
    <t>KATONAI REPÜLŐMŰSZAKI SZAKIRÁNY, AVIONIKA MODUL</t>
  </si>
  <si>
    <t>HK925A734</t>
  </si>
  <si>
    <t xml:space="preserve">Kalkulus 2. LK KRM </t>
  </si>
  <si>
    <t>HK916A204</t>
  </si>
  <si>
    <t>Villamosságtan I.</t>
  </si>
  <si>
    <t>Jámbor Krisztián</t>
  </si>
  <si>
    <t>HK925A748</t>
  </si>
  <si>
    <t>Vektoranalízis LK KRM</t>
  </si>
  <si>
    <t>HK925A747</t>
  </si>
  <si>
    <t>Differenciálegyenletek és függvénytranszformációk LK KRM</t>
  </si>
  <si>
    <t>HK916A205</t>
  </si>
  <si>
    <t>Analóg és digitális technika I.</t>
  </si>
  <si>
    <t>HK916A155</t>
  </si>
  <si>
    <t>Katonai légijárművek fedélzeti fegyverei</t>
  </si>
  <si>
    <t>HK916A206</t>
  </si>
  <si>
    <t>UAV ismeretek</t>
  </si>
  <si>
    <t>HK916A207</t>
  </si>
  <si>
    <t>Katonai légijárművek automatikai és elektrotechnikai alapjai</t>
  </si>
  <si>
    <t>HK916A055</t>
  </si>
  <si>
    <t>Műszer és méréstechnika KRM</t>
  </si>
  <si>
    <t>HK916A208</t>
  </si>
  <si>
    <t>Analóg és digitális technika II.</t>
  </si>
  <si>
    <t>HK916A209</t>
  </si>
  <si>
    <t>Katonai légijárművek villamos gépei KRM</t>
  </si>
  <si>
    <t>HK916A197</t>
  </si>
  <si>
    <t>Katonai légijárművek villamos rendszertana</t>
  </si>
  <si>
    <t xml:space="preserve">Katonai légijárművek üzemeltetési gyakorlata KRM </t>
  </si>
  <si>
    <t>HK916A153</t>
  </si>
  <si>
    <t>Katonai légijárművek elektrodinamikája</t>
  </si>
  <si>
    <t>HK916A201</t>
  </si>
  <si>
    <t>Katonai légijárművek fedélzeti műszerrendszerei</t>
  </si>
  <si>
    <t>HK916A154</t>
  </si>
  <si>
    <t>Katonai légijárművek energetikai és vezérlőrendszerei</t>
  </si>
  <si>
    <t>HK916A156</t>
  </si>
  <si>
    <t>Katonai légijárművek híradástechnikai és navigációs rendszerei</t>
  </si>
  <si>
    <t>HK916A210</t>
  </si>
  <si>
    <t>Katonai légijárművek korszerű szabályozástechnikája</t>
  </si>
  <si>
    <t>HK916A211</t>
  </si>
  <si>
    <t>Katonai légijárművek üzemeltetési gyakorlata avionika</t>
  </si>
  <si>
    <t>HK916A069</t>
  </si>
  <si>
    <t>Katonai légijárművek rádiólokációs rendszerei</t>
  </si>
  <si>
    <t>HK916A212</t>
  </si>
  <si>
    <t>Szakmai gyakorlat Avionika</t>
  </si>
  <si>
    <t>HK916A095</t>
  </si>
  <si>
    <t>Szakdolgozat védés Avionika</t>
  </si>
  <si>
    <t>HK916A123</t>
  </si>
  <si>
    <t>Záróvizsga Avionika</t>
  </si>
  <si>
    <t>KATONAI REPÜLŐMŰSZAKI SZAKIRÁNY REPÜLŐ SÁRKÁNY-HAJTÓMŰ MODUL</t>
  </si>
  <si>
    <t>HK916A213</t>
  </si>
  <si>
    <t>Villamosságtan RSH</t>
  </si>
  <si>
    <t>HK916A214</t>
  </si>
  <si>
    <t>Repülőműszaki alapismeretek RSH</t>
  </si>
  <si>
    <t>HK916A215</t>
  </si>
  <si>
    <t>Mechanika RSH</t>
  </si>
  <si>
    <t>HK916A216</t>
  </si>
  <si>
    <t>Szakrajz és gépelemek</t>
  </si>
  <si>
    <t>HK916A217</t>
  </si>
  <si>
    <t>Repülésmechanika</t>
  </si>
  <si>
    <t>HK916A218</t>
  </si>
  <si>
    <t>Alkalmazott informatika RSH</t>
  </si>
  <si>
    <t>HK916A219</t>
  </si>
  <si>
    <t>Hajtómű elmélet</t>
  </si>
  <si>
    <t>HK916A220</t>
  </si>
  <si>
    <t>Hajtómű szerkezete és rendszerei</t>
  </si>
  <si>
    <t>HK916A221</t>
  </si>
  <si>
    <t xml:space="preserve">Repülőgépek szerkezete </t>
  </si>
  <si>
    <t>Prof. Dr. Óvári Gyula</t>
  </si>
  <si>
    <t>HK916A161</t>
  </si>
  <si>
    <t>Katonai légijárművek üzemeltetési gyakorlata RSH I.</t>
  </si>
  <si>
    <t>HK916A222</t>
  </si>
  <si>
    <t>Szakmai gyakorlat RSH</t>
  </si>
  <si>
    <t>HK916A096</t>
  </si>
  <si>
    <t>Szakdolgozat védés RSH</t>
  </si>
  <si>
    <t>HK916A124</t>
  </si>
  <si>
    <t>Záróvizsga RSH</t>
  </si>
  <si>
    <t>ELŐTANULMÁNYI REND</t>
  </si>
  <si>
    <t>SZAKON KÖZÖS TÁRGYAK</t>
  </si>
  <si>
    <t>Kódszám</t>
  </si>
  <si>
    <t>Tantárgy</t>
  </si>
  <si>
    <t>ELŐTANULMÁNYI KÖTELEZETTSÉG</t>
  </si>
  <si>
    <t>Egyidejű felvétel megengedett (IGEN/NEM)</t>
  </si>
  <si>
    <t xml:space="preserve">Katonai testnevelés IV. </t>
  </si>
  <si>
    <t>IGEN</t>
  </si>
  <si>
    <t>Katonai testnevelés V.</t>
  </si>
  <si>
    <t>Katonai testnevelés VII.</t>
  </si>
  <si>
    <t>ÁLLAMI LÉGIJÁRMŰ-VEZETŐ SZAKIRÁNY TÁRGYAK</t>
  </si>
  <si>
    <t>ÁLLAMI LÉGIJÁRMŰ-VEZETŐ SZAKIRÁNY</t>
  </si>
  <si>
    <t>HK916A002</t>
  </si>
  <si>
    <t>KATONAI REPÜLÉSIRÁNYÍTÓ SZAKIRÁNY TÁRGYAK</t>
  </si>
  <si>
    <t>KATONAI REPÜLŐMŰSZAKI SZAKIRÁNY TÁRGYAK</t>
  </si>
  <si>
    <t>NEM</t>
  </si>
  <si>
    <t>Katonai légijárművek üzemeltetési gyakorlata avionika I.</t>
  </si>
  <si>
    <t>Katonai légijárművek üzemeltetési gyakorlata KRM</t>
  </si>
  <si>
    <t>Szakmai gyakorlat avionika</t>
  </si>
  <si>
    <t>Repülőgépek szerkezete</t>
  </si>
  <si>
    <t xml:space="preserve">ÁLLAMI LÉGIJÁRMŰ-VEZETŐ SZAKIRÁNY </t>
  </si>
  <si>
    <t>Gyakorlati repülés értékelési elvek</t>
  </si>
  <si>
    <t xml:space="preserve">1. A jelöltek oktató repüléseiket lehetőség szerint ugyan azzal az oktatóval hajtsák végre.
2. Az ellenőrző repülést megelőző és az ellenőrző repülést ugyan az az oktató nem hajthatja végre, aki a jelölt oktatói repüléseit végezte.
3. A jelölt repülőkiképzése során, amennyiben nem éri el az adott repülési feladat repülési elemeire előírt értékelési szinteket, ismétlő repülést kell végrehajtania az oktató javaslata alapján n.
4. Amennyiben a jelölt az ismétlő repüléseket követően sem éri el a kívánt szintet, akkor egy másik oktatóval kell egy felmérő repülést végrehajtania. A felmérést végző oktató javaslatára további ismétlő repülés adható. A következő feladatra csak az előírt szintek elérése után engedhető.
5. Az RVKK-ban a jelöltek számára végrehajtásra kerülő feladatokhoz felhasználható repülési idők a kötelezően végrehajtandó mennyiséget jelentik. A kötelezően végrehajtott repülési időnél többet a repülőkiképzést végrehajtó alegység parancsnoka – a szakmai bizottság ajánlása alapján – engedélyezhet, mely a végrehajtott repülési idő 20%-nál, de összesen 5 óránál nem lehet több jelöltenként.
6. Objektív okokból bekövetkező repülésből történő kiesések (betegség, repülésre alkalmatlan időjárás, repülőgép üzemképtelensége, stb.) után, a jelöltek esélyegyenlőségének megtartása érdekében a repülőkiképzést végrehajtó alegység parancsnoka ismétlő repülést engedélyezhet. 10 napnál hosszabb kihagyás esetén 2 repülési feladatot, a korábban gyakorolt, fontosabb repülési elemek komplekszálásával. Új elem bemutatása/gyakorlása a helyreállító feladatok keretében nem megengedett.
7. Az objektív okok miatt engedélyezett ismétlő repülések a maximális mennyiségbe nem számítanak bele, és a jelölt elbírálásánál nem tekintendők negatív tényezőnek.
8. Tilos önálló feladatra engedni azt a jelöltet, aki az ellenőrzése során felkészültsége, a gyakorlati ellenőrzés eredménye, valamint képességei alapján nem képes a repülési feladat biztonságos végrehajtására!
9. A jelölt repülőkiképzését meg kell szakítani, és értékelő-elemző bizottság felállítását kell kezdeményeznie a repülőkiképzést végrehajtó alegység parancsnokának a következő feltételek bármelyikének fennállása esetén:
- A kiegészítésként biztosított repülési idő maximális engedélyezett értékének túllépése esetén (20%, maximum 5 óra);
- A jelölt ugyanazon ellenőrző repülést a második végrehajtásakor is „Nem megfelelő” szinten hajtja végre;
- A jelölt a meghatározott ellenőrző repülések közül a harmadik „Nem megfelelő”-re értékelt (különböző) ellenőrző repülés után.
10. Az értékelő-elemző bizottság feladata a jelölt kiképzésével kapcsolatos dokumentumok áttanulmányozása, valamint a jelölt-, a kiképzésében, ellenőrzésében résztvevő személyek-, szükség esetén csapatorvos, pszichológus és más érintettek meghallgatása útján a következők vizsgálata:
- Történt-e tervezési-, módszertani-, oktatókijelölési-, oktatói-, ellenőrzői-, vagy egyéb más jellegű hiba a jelölt kiképzése során;
- Befolyásolta-e egészségügyi-, családi-, vagy más külső körülmény a jelölt kiképzésben nyújtott teljesítményét;
- Alkalmas-e a jelölt további fejlődésre, illetve az előírt szintek elérésére az utasításban meghatározottakon túli repülési feladatok és repülési idő engedélyezésével.
</t>
  </si>
  <si>
    <t>11. A értékelő-elemző bizottság a vizsgálat és megfelelő indoklás alapján a következőket javasolhatja:</t>
  </si>
  <si>
    <t>- Ismétlő repülési feladatok/repülési idő engedélyezését, és azt követően a kiképzés folytatását;</t>
  </si>
  <si>
    <t>- Ismétlő ellenőrző repülés végrehajtását;</t>
  </si>
  <si>
    <t>- A jelölt áthelyezését később induló évfolyamba, és a kiképzés egy meghatározott feladattól történő folytatását, vagy újrakezdését;</t>
  </si>
  <si>
    <t>12.  A kiképzés beszüntetését, s a jelölt kiképzésből történő eltávolítását. Ismétlő ellenőrző repülés végrehajtásakor, ha a jelölt az ismétlő ellenőrző repülést „Nem megfelelő” szinten teljesíti, akkor az értékelő-elemző bizottság vezetőjének javaslatot kell tennie a jelölt kiképzésből történő eltávolítására. Az értékelő-elemző bizottság munkájáról, illetve a bizottság által megfogalmazott, a jelölt további kiképzésére vagy annak befejezésére vonatkozó javaslatról, a bizottság vezetőjének írásbeli jelentést kell tennie a közvetlen elöljárója részére</t>
  </si>
  <si>
    <t>13. Az egyes repülési elemeket az 5 fokozatú tudásszint skálán az alábbiak szerint kell osztályozni:</t>
  </si>
  <si>
    <t xml:space="preserve"> 5 – Segítség és hiba nélküli végrehajtás.</t>
  </si>
  <si>
    <t xml:space="preserve"> 4 – Segítség nélküli teljesítés, enyhe hibák, a hibák önálló felismerése és helyesbítése.</t>
  </si>
  <si>
    <t xml:space="preserve"> 3 – Enyhe hibákat vétett és minimális segítséget igényelt a hibák értékelésében és helyesbítésében. Önállóan is képes biztonságosan végrehajtani a feladatot.</t>
  </si>
  <si>
    <t xml:space="preserve"> 2 – Szóbeli és/vagy fizikai segítséget igényelt súlyos hibák elkövetésének megelőzésére. További gyakorlás szükséges a feladat önálló végrehajtása előtt.</t>
  </si>
  <si>
    <r>
      <t xml:space="preserve">A táblázatokban meghatározott értékek az egységes, objektív értékelés elősegítése érdekében lettek lefektetve. A táblázatokban nem kerülnek feltüntetésre az „Elégséges” és „Elégtelen” osztályzatok eltérési kritériumai, mivel </t>
    </r>
    <r>
      <rPr>
        <b/>
        <sz val="14"/>
        <rFont val="Times New Roman"/>
        <family val="1"/>
        <charset val="238"/>
      </rPr>
      <t>a „Megfelelő” (3) osztályzat elérése szükséges az önálló feladat végrehajtásához.</t>
    </r>
  </si>
  <si>
    <t>14. Az értékelés során a következő meghatározásokat kell alkalmazni:</t>
  </si>
  <si>
    <t>Súlyos hibák – olyan hibák, amelyek jelentősen eltérnek az ideális feladat-végrehajtástól és/vagy veszélyeztetik a repülés biztonságát vagy a repülési feladat sikeres végrehajtását;</t>
  </si>
  <si>
    <t>Enyhe hibák- olyan hibák, amelyek eltérnek ugyan az ideális feladat-végrehajtástól, de nem veszélyeztetik sem a repülés biztonságát, sem a feladat sikeres végrehajtását.</t>
  </si>
  <si>
    <t>Horváth Gábor</t>
  </si>
  <si>
    <t>Dr. habil Horváth Tibor</t>
  </si>
  <si>
    <t>Összfegyvernemi Harcászati Tanszék</t>
  </si>
  <si>
    <t>Légierő Harcászati Tanszék</t>
  </si>
  <si>
    <t>Fekete Ildikó</t>
  </si>
  <si>
    <t>Papp István</t>
  </si>
  <si>
    <t>HKKVTA04</t>
  </si>
  <si>
    <t>HK916A099</t>
  </si>
  <si>
    <t>HK916A101</t>
  </si>
  <si>
    <t>HK916A105</t>
  </si>
  <si>
    <t>HK916A108</t>
  </si>
  <si>
    <t>HK916A109</t>
  </si>
  <si>
    <t>HK916A111</t>
  </si>
  <si>
    <t>HK916A114</t>
  </si>
  <si>
    <t>HK916A118</t>
  </si>
  <si>
    <t>HK916A136</t>
  </si>
  <si>
    <t>HK916A138</t>
  </si>
  <si>
    <t>HK916A225</t>
  </si>
  <si>
    <t>HK916A226</t>
  </si>
  <si>
    <t>HK916A227</t>
  </si>
  <si>
    <t>Légierő harcászat II.+III.</t>
  </si>
  <si>
    <t>Szakmai angol STANAG 3</t>
  </si>
  <si>
    <t>HKISZLA311</t>
  </si>
  <si>
    <t>HKTSKA24</t>
  </si>
  <si>
    <t>HKTSKA22</t>
  </si>
  <si>
    <t>HKTSKA23</t>
  </si>
  <si>
    <t>HKTSKA25</t>
  </si>
  <si>
    <t>HKTSKA27</t>
  </si>
  <si>
    <t>HKTSKA26</t>
  </si>
  <si>
    <t>ICAO szakmai nyelv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</si>
</sst>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\-??\ _F_t_-;_-@_-"/>
  </numFmts>
  <fonts count="58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color rgb="FFFF0000"/>
      <name val="Arial Narrow"/>
      <family val="2"/>
      <charset val="238"/>
    </font>
    <font>
      <sz val="14"/>
      <name val="Times New Roman"/>
      <family val="1"/>
      <charset val="238"/>
    </font>
    <font>
      <sz val="16"/>
      <name val="Arial CE"/>
      <family val="2"/>
      <charset val="238"/>
    </font>
    <font>
      <b/>
      <sz val="12"/>
      <color rgb="FFFF0000"/>
      <name val="Arial Narrow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FF0000"/>
      <name val="Arial CE"/>
      <charset val="238"/>
    </font>
    <font>
      <sz val="12"/>
      <color rgb="FF92D050"/>
      <name val="Arial Narrow"/>
      <family val="2"/>
      <charset val="238"/>
    </font>
    <font>
      <sz val="10"/>
      <color rgb="FF92D050"/>
      <name val="Arial CE"/>
      <family val="2"/>
      <charset val="238"/>
    </font>
    <font>
      <b/>
      <sz val="14"/>
      <name val="Times New Roman"/>
      <family val="1"/>
      <charset val="238"/>
    </font>
    <font>
      <b/>
      <sz val="14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/>
        <bgColor indexed="41"/>
      </patternFill>
    </fill>
  </fills>
  <borders count="5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 style="double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double">
        <color indexed="8"/>
      </left>
      <right/>
      <top style="double">
        <color indexed="8"/>
      </top>
      <bottom style="medium">
        <color auto="1"/>
      </bottom>
      <diagonal/>
    </border>
    <border>
      <left/>
      <right/>
      <top style="double">
        <color indexed="8"/>
      </top>
      <bottom style="medium">
        <color auto="1"/>
      </bottom>
      <diagonal/>
    </border>
    <border>
      <left/>
      <right style="double">
        <color indexed="8"/>
      </right>
      <top style="double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3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9" fontId="33" fillId="0" borderId="0" applyFill="0" applyBorder="0" applyAlignment="0" applyProtection="0"/>
    <xf numFmtId="0" fontId="35" fillId="0" borderId="0"/>
    <xf numFmtId="0" fontId="2" fillId="0" borderId="0"/>
    <xf numFmtId="0" fontId="1" fillId="0" borderId="0"/>
    <xf numFmtId="0" fontId="38" fillId="0" borderId="0"/>
    <xf numFmtId="0" fontId="33" fillId="0" borderId="0"/>
    <xf numFmtId="0" fontId="16" fillId="0" borderId="0"/>
  </cellStyleXfs>
  <cellXfs count="1026">
    <xf numFmtId="0" fontId="0" fillId="0" borderId="0" xfId="0"/>
    <xf numFmtId="0" fontId="21" fillId="0" borderId="0" xfId="40" applyFont="1" applyAlignment="1">
      <alignment horizontal="left"/>
    </xf>
    <xf numFmtId="0" fontId="16" fillId="0" borderId="0" xfId="40"/>
    <xf numFmtId="0" fontId="26" fillId="4" borderId="10" xfId="40" applyFont="1" applyFill="1" applyBorder="1" applyAlignment="1">
      <alignment horizontal="center"/>
    </xf>
    <xf numFmtId="0" fontId="29" fillId="0" borderId="0" xfId="40" applyFont="1"/>
    <xf numFmtId="0" fontId="23" fillId="4" borderId="12" xfId="40" applyFont="1" applyFill="1" applyBorder="1" applyAlignment="1">
      <alignment horizontal="center"/>
    </xf>
    <xf numFmtId="0" fontId="30" fillId="4" borderId="13" xfId="40" applyFont="1" applyFill="1" applyBorder="1"/>
    <xf numFmtId="0" fontId="23" fillId="4" borderId="0" xfId="40" applyFont="1" applyFill="1" applyAlignment="1">
      <alignment horizontal="center"/>
    </xf>
    <xf numFmtId="0" fontId="21" fillId="4" borderId="15" xfId="40" applyFont="1" applyFill="1" applyBorder="1" applyAlignment="1">
      <alignment horizontal="left" vertical="center" wrapText="1"/>
    </xf>
    <xf numFmtId="0" fontId="21" fillId="4" borderId="16" xfId="40" applyFont="1" applyFill="1" applyBorder="1" applyAlignment="1">
      <alignment horizontal="center"/>
    </xf>
    <xf numFmtId="1" fontId="23" fillId="4" borderId="16" xfId="40" applyNumberFormat="1" applyFont="1" applyFill="1" applyBorder="1" applyAlignment="1">
      <alignment horizontal="center"/>
    </xf>
    <xf numFmtId="0" fontId="31" fillId="24" borderId="15" xfId="40" applyFont="1" applyFill="1" applyBorder="1" applyAlignment="1">
      <alignment horizontal="left" vertical="center" wrapText="1"/>
    </xf>
    <xf numFmtId="0" fontId="31" fillId="24" borderId="16" xfId="40" applyFont="1" applyFill="1" applyBorder="1" applyAlignment="1">
      <alignment horizontal="center"/>
    </xf>
    <xf numFmtId="0" fontId="32" fillId="0" borderId="0" xfId="40" applyFont="1"/>
    <xf numFmtId="0" fontId="34" fillId="0" borderId="0" xfId="40" applyFont="1"/>
    <xf numFmtId="0" fontId="21" fillId="4" borderId="22" xfId="40" applyFont="1" applyFill="1" applyBorder="1"/>
    <xf numFmtId="0" fontId="21" fillId="4" borderId="23" xfId="40" applyFont="1" applyFill="1" applyBorder="1"/>
    <xf numFmtId="0" fontId="21" fillId="4" borderId="24" xfId="40" applyFont="1" applyFill="1" applyBorder="1"/>
    <xf numFmtId="1" fontId="23" fillId="4" borderId="19" xfId="40" applyNumberFormat="1" applyFont="1" applyFill="1" applyBorder="1" applyAlignment="1">
      <alignment horizontal="center"/>
    </xf>
    <xf numFmtId="1" fontId="21" fillId="4" borderId="16" xfId="40" applyNumberFormat="1" applyFont="1" applyFill="1" applyBorder="1" applyAlignment="1">
      <alignment horizontal="center"/>
    </xf>
    <xf numFmtId="1" fontId="23" fillId="4" borderId="15" xfId="40" applyNumberFormat="1" applyFont="1" applyFill="1" applyBorder="1" applyAlignment="1">
      <alignment horizontal="center"/>
    </xf>
    <xf numFmtId="0" fontId="21" fillId="4" borderId="20" xfId="40" applyFont="1" applyFill="1" applyBorder="1"/>
    <xf numFmtId="0" fontId="21" fillId="4" borderId="21" xfId="40" applyFont="1" applyFill="1" applyBorder="1"/>
    <xf numFmtId="0" fontId="21" fillId="4" borderId="25" xfId="40" applyFont="1" applyFill="1" applyBorder="1"/>
    <xf numFmtId="0" fontId="21" fillId="4" borderId="26" xfId="40" applyFont="1" applyFill="1" applyBorder="1"/>
    <xf numFmtId="0" fontId="21" fillId="0" borderId="0" xfId="40" applyFont="1"/>
    <xf numFmtId="1" fontId="23" fillId="4" borderId="27" xfId="40" applyNumberFormat="1" applyFont="1" applyFill="1" applyBorder="1" applyAlignment="1">
      <alignment horizontal="center"/>
    </xf>
    <xf numFmtId="0" fontId="35" fillId="0" borderId="0" xfId="46"/>
    <xf numFmtId="0" fontId="35" fillId="0" borderId="0" xfId="46" applyProtection="1">
      <protection locked="0"/>
    </xf>
    <xf numFmtId="0" fontId="39" fillId="25" borderId="62" xfId="46" applyFont="1" applyFill="1" applyBorder="1" applyAlignment="1">
      <alignment horizontal="center" textRotation="90" wrapText="1"/>
    </xf>
    <xf numFmtId="0" fontId="27" fillId="26" borderId="64" xfId="46" applyFont="1" applyFill="1" applyBorder="1" applyAlignment="1">
      <alignment horizontal="left"/>
    </xf>
    <xf numFmtId="0" fontId="27" fillId="26" borderId="65" xfId="46" applyFont="1" applyFill="1" applyBorder="1"/>
    <xf numFmtId="0" fontId="26" fillId="26" borderId="41" xfId="46" applyFont="1" applyFill="1" applyBorder="1" applyAlignment="1">
      <alignment horizontal="center"/>
    </xf>
    <xf numFmtId="1" fontId="26" fillId="26" borderId="66" xfId="46" applyNumberFormat="1" applyFont="1" applyFill="1" applyBorder="1" applyAlignment="1">
      <alignment horizontal="center"/>
    </xf>
    <xf numFmtId="0" fontId="40" fillId="0" borderId="0" xfId="46" applyFont="1"/>
    <xf numFmtId="0" fontId="26" fillId="25" borderId="43" xfId="46" applyFont="1" applyFill="1" applyBorder="1" applyAlignment="1">
      <alignment horizontal="center"/>
    </xf>
    <xf numFmtId="0" fontId="27" fillId="25" borderId="68" xfId="46" applyFont="1" applyFill="1" applyBorder="1"/>
    <xf numFmtId="1" fontId="26" fillId="25" borderId="69" xfId="46" applyNumberFormat="1" applyFont="1" applyFill="1" applyBorder="1" applyAlignment="1">
      <alignment horizontal="center"/>
    </xf>
    <xf numFmtId="1" fontId="41" fillId="25" borderId="70" xfId="46" applyNumberFormat="1" applyFont="1" applyFill="1" applyBorder="1" applyAlignment="1">
      <alignment horizontal="center"/>
    </xf>
    <xf numFmtId="1" fontId="26" fillId="25" borderId="70" xfId="46" applyNumberFormat="1" applyFont="1" applyFill="1" applyBorder="1" applyAlignment="1">
      <alignment horizontal="center"/>
    </xf>
    <xf numFmtId="0" fontId="26" fillId="25" borderId="70" xfId="46" applyFont="1" applyFill="1" applyBorder="1"/>
    <xf numFmtId="0" fontId="26" fillId="25" borderId="71" xfId="46" applyFont="1" applyFill="1" applyBorder="1"/>
    <xf numFmtId="1" fontId="26" fillId="25" borderId="0" xfId="46" applyNumberFormat="1" applyFont="1" applyFill="1" applyAlignment="1">
      <alignment horizontal="center"/>
    </xf>
    <xf numFmtId="1" fontId="26" fillId="26" borderId="64" xfId="46" applyNumberFormat="1" applyFont="1" applyFill="1" applyBorder="1" applyAlignment="1">
      <alignment horizontal="center"/>
    </xf>
    <xf numFmtId="0" fontId="23" fillId="25" borderId="43" xfId="46" applyFont="1" applyFill="1" applyBorder="1" applyAlignment="1">
      <alignment horizontal="center"/>
    </xf>
    <xf numFmtId="0" fontId="30" fillId="25" borderId="73" xfId="46" applyFont="1" applyFill="1" applyBorder="1"/>
    <xf numFmtId="0" fontId="23" fillId="25" borderId="0" xfId="46" applyFont="1" applyFill="1" applyAlignment="1">
      <alignment horizontal="center"/>
    </xf>
    <xf numFmtId="0" fontId="21" fillId="25" borderId="64" xfId="46" applyFont="1" applyFill="1" applyBorder="1" applyAlignment="1">
      <alignment horizontal="left" vertical="center" wrapText="1"/>
    </xf>
    <xf numFmtId="0" fontId="21" fillId="25" borderId="65" xfId="46" applyFont="1" applyFill="1" applyBorder="1" applyAlignment="1">
      <alignment horizontal="center"/>
    </xf>
    <xf numFmtId="1" fontId="24" fillId="25" borderId="66" xfId="46" applyNumberFormat="1" applyFont="1" applyFill="1" applyBorder="1" applyAlignment="1">
      <alignment horizontal="center"/>
    </xf>
    <xf numFmtId="1" fontId="41" fillId="25" borderId="65" xfId="46" applyNumberFormat="1" applyFont="1" applyFill="1" applyBorder="1" applyAlignment="1">
      <alignment horizontal="center"/>
    </xf>
    <xf numFmtId="1" fontId="24" fillId="25" borderId="65" xfId="46" applyNumberFormat="1" applyFont="1" applyFill="1" applyBorder="1" applyAlignment="1">
      <alignment horizontal="center"/>
    </xf>
    <xf numFmtId="1" fontId="30" fillId="25" borderId="65" xfId="46" applyNumberFormat="1" applyFont="1" applyFill="1" applyBorder="1" applyAlignment="1">
      <alignment horizontal="center"/>
    </xf>
    <xf numFmtId="0" fontId="30" fillId="25" borderId="67" xfId="46" applyFont="1" applyFill="1" applyBorder="1" applyAlignment="1">
      <alignment horizontal="center"/>
    </xf>
    <xf numFmtId="0" fontId="30" fillId="25" borderId="65" xfId="46" applyFont="1" applyFill="1" applyBorder="1" applyAlignment="1">
      <alignment horizontal="center"/>
    </xf>
    <xf numFmtId="1" fontId="21" fillId="25" borderId="64" xfId="46" applyNumberFormat="1" applyFont="1" applyFill="1" applyBorder="1" applyAlignment="1">
      <alignment horizontal="center"/>
    </xf>
    <xf numFmtId="0" fontId="21" fillId="25" borderId="72" xfId="46" applyFont="1" applyFill="1" applyBorder="1" applyAlignment="1">
      <alignment horizontal="center"/>
    </xf>
    <xf numFmtId="0" fontId="35" fillId="25" borderId="58" xfId="46" applyFill="1" applyBorder="1"/>
    <xf numFmtId="0" fontId="21" fillId="0" borderId="0" xfId="46" applyFont="1" applyAlignment="1">
      <alignment horizontal="left"/>
    </xf>
    <xf numFmtId="0" fontId="27" fillId="25" borderId="64" xfId="46" applyFont="1" applyFill="1" applyBorder="1" applyAlignment="1">
      <alignment horizontal="left"/>
    </xf>
    <xf numFmtId="0" fontId="27" fillId="25" borderId="65" xfId="46" applyFont="1" applyFill="1" applyBorder="1"/>
    <xf numFmtId="0" fontId="21" fillId="0" borderId="40" xfId="46" applyFont="1" applyBorder="1" applyAlignment="1" applyProtection="1">
      <alignment horizontal="center"/>
      <protection locked="0"/>
    </xf>
    <xf numFmtId="0" fontId="26" fillId="26" borderId="67" xfId="46" applyFont="1" applyFill="1" applyBorder="1" applyAlignment="1">
      <alignment horizontal="center"/>
    </xf>
    <xf numFmtId="0" fontId="26" fillId="4" borderId="28" xfId="40" applyFont="1" applyFill="1" applyBorder="1" applyAlignment="1">
      <alignment horizontal="center"/>
    </xf>
    <xf numFmtId="0" fontId="25" fillId="28" borderId="18" xfId="40" applyFont="1" applyFill="1" applyBorder="1" applyAlignment="1">
      <alignment horizontal="center" vertical="center"/>
    </xf>
    <xf numFmtId="1" fontId="23" fillId="28" borderId="16" xfId="0" applyNumberFormat="1" applyFont="1" applyFill="1" applyBorder="1" applyAlignment="1">
      <alignment horizontal="center" vertical="center"/>
    </xf>
    <xf numFmtId="1" fontId="23" fillId="28" borderId="27" xfId="0" applyNumberFormat="1" applyFont="1" applyFill="1" applyBorder="1" applyAlignment="1">
      <alignment horizontal="center" vertical="center"/>
    </xf>
    <xf numFmtId="1" fontId="21" fillId="4" borderId="39" xfId="40" applyNumberFormat="1" applyFont="1" applyFill="1" applyBorder="1" applyAlignment="1">
      <alignment horizontal="center"/>
    </xf>
    <xf numFmtId="1" fontId="21" fillId="4" borderId="81" xfId="40" applyNumberFormat="1" applyFont="1" applyFill="1" applyBorder="1" applyAlignment="1">
      <alignment horizontal="center"/>
    </xf>
    <xf numFmtId="0" fontId="25" fillId="4" borderId="35" xfId="40" applyFont="1" applyFill="1" applyBorder="1" applyAlignment="1">
      <alignment horizontal="center" vertical="center"/>
    </xf>
    <xf numFmtId="0" fontId="16" fillId="0" borderId="0" xfId="51"/>
    <xf numFmtId="0" fontId="28" fillId="0" borderId="0" xfId="51" applyFont="1"/>
    <xf numFmtId="1" fontId="21" fillId="0" borderId="13" xfId="40" applyNumberFormat="1" applyFont="1" applyBorder="1" applyAlignment="1" applyProtection="1">
      <alignment horizontal="center"/>
      <protection locked="0"/>
    </xf>
    <xf numFmtId="0" fontId="27" fillId="4" borderId="83" xfId="40" applyFont="1" applyFill="1" applyBorder="1" applyAlignment="1">
      <alignment horizontal="left"/>
    </xf>
    <xf numFmtId="1" fontId="23" fillId="4" borderId="84" xfId="40" applyNumberFormat="1" applyFont="1" applyFill="1" applyBorder="1" applyAlignment="1">
      <alignment horizontal="center"/>
    </xf>
    <xf numFmtId="0" fontId="23" fillId="4" borderId="18" xfId="40" applyFont="1" applyFill="1" applyBorder="1" applyAlignment="1">
      <alignment horizontal="center"/>
    </xf>
    <xf numFmtId="0" fontId="23" fillId="4" borderId="85" xfId="40" applyFont="1" applyFill="1" applyBorder="1" applyAlignment="1">
      <alignment horizontal="center"/>
    </xf>
    <xf numFmtId="0" fontId="26" fillId="25" borderId="87" xfId="46" applyFont="1" applyFill="1" applyBorder="1" applyAlignment="1">
      <alignment horizontal="center"/>
    </xf>
    <xf numFmtId="1" fontId="23" fillId="28" borderId="19" xfId="0" applyNumberFormat="1" applyFont="1" applyFill="1" applyBorder="1" applyAlignment="1">
      <alignment horizontal="center" vertical="center"/>
    </xf>
    <xf numFmtId="0" fontId="23" fillId="4" borderId="88" xfId="40" applyFont="1" applyFill="1" applyBorder="1" applyAlignment="1">
      <alignment horizontal="center"/>
    </xf>
    <xf numFmtId="1" fontId="23" fillId="28" borderId="84" xfId="0" applyNumberFormat="1" applyFont="1" applyFill="1" applyBorder="1" applyAlignment="1">
      <alignment horizontal="center" vertical="center"/>
    </xf>
    <xf numFmtId="0" fontId="23" fillId="29" borderId="85" xfId="40" applyFont="1" applyFill="1" applyBorder="1" applyAlignment="1">
      <alignment horizontal="center" vertical="center"/>
    </xf>
    <xf numFmtId="0" fontId="23" fillId="4" borderId="27" xfId="40" applyFont="1" applyFill="1" applyBorder="1" applyAlignment="1">
      <alignment horizontal="center"/>
    </xf>
    <xf numFmtId="0" fontId="23" fillId="29" borderId="27" xfId="40" applyFont="1" applyFill="1" applyBorder="1" applyAlignment="1">
      <alignment horizontal="center" vertical="center"/>
    </xf>
    <xf numFmtId="1" fontId="26" fillId="26" borderId="65" xfId="46" applyNumberFormat="1" applyFont="1" applyFill="1" applyBorder="1" applyAlignment="1">
      <alignment horizontal="center"/>
    </xf>
    <xf numFmtId="1" fontId="26" fillId="26" borderId="72" xfId="46" applyNumberFormat="1" applyFont="1" applyFill="1" applyBorder="1" applyAlignment="1">
      <alignment horizontal="center"/>
    </xf>
    <xf numFmtId="0" fontId="26" fillId="25" borderId="91" xfId="46" applyFont="1" applyFill="1" applyBorder="1"/>
    <xf numFmtId="0" fontId="26" fillId="26" borderId="90" xfId="46" applyFont="1" applyFill="1" applyBorder="1" applyAlignment="1">
      <alignment horizontal="center"/>
    </xf>
    <xf numFmtId="0" fontId="23" fillId="25" borderId="90" xfId="46" applyFont="1" applyFill="1" applyBorder="1" applyAlignment="1">
      <alignment horizontal="center"/>
    </xf>
    <xf numFmtId="0" fontId="30" fillId="25" borderId="90" xfId="46" applyFont="1" applyFill="1" applyBorder="1" applyAlignment="1">
      <alignment horizontal="center"/>
    </xf>
    <xf numFmtId="1" fontId="26" fillId="25" borderId="66" xfId="46" applyNumberFormat="1" applyFont="1" applyFill="1" applyBorder="1" applyAlignment="1">
      <alignment horizontal="center"/>
    </xf>
    <xf numFmtId="1" fontId="26" fillId="25" borderId="65" xfId="46" applyNumberFormat="1" applyFont="1" applyFill="1" applyBorder="1" applyAlignment="1">
      <alignment horizontal="center"/>
    </xf>
    <xf numFmtId="0" fontId="26" fillId="25" borderId="67" xfId="46" applyFont="1" applyFill="1" applyBorder="1" applyAlignment="1">
      <alignment horizontal="center"/>
    </xf>
    <xf numFmtId="0" fontId="26" fillId="25" borderId="90" xfId="46" applyFont="1" applyFill="1" applyBorder="1" applyAlignment="1">
      <alignment horizontal="center"/>
    </xf>
    <xf numFmtId="1" fontId="26" fillId="25" borderId="64" xfId="46" applyNumberFormat="1" applyFont="1" applyFill="1" applyBorder="1" applyAlignment="1">
      <alignment horizontal="center"/>
    </xf>
    <xf numFmtId="1" fontId="26" fillId="25" borderId="72" xfId="46" applyNumberFormat="1" applyFont="1" applyFill="1" applyBorder="1" applyAlignment="1">
      <alignment horizontal="center"/>
    </xf>
    <xf numFmtId="1" fontId="21" fillId="4" borderId="65" xfId="40" applyNumberFormat="1" applyFont="1" applyFill="1" applyBorder="1" applyAlignment="1">
      <alignment horizontal="center"/>
    </xf>
    <xf numFmtId="1" fontId="21" fillId="25" borderId="80" xfId="46" applyNumberFormat="1" applyFont="1" applyFill="1" applyBorder="1" applyAlignment="1">
      <alignment horizontal="center"/>
    </xf>
    <xf numFmtId="0" fontId="21" fillId="0" borderId="92" xfId="46" applyFont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3" xfId="40" applyFont="1" applyFill="1" applyBorder="1"/>
    <xf numFmtId="0" fontId="21" fillId="0" borderId="13" xfId="0" applyFont="1" applyBorder="1" applyAlignment="1" applyProtection="1">
      <alignment horizontal="left" vertical="center" wrapText="1"/>
      <protection locked="0"/>
    </xf>
    <xf numFmtId="1" fontId="21" fillId="0" borderId="73" xfId="40" applyNumberFormat="1" applyFont="1" applyBorder="1" applyAlignment="1" applyProtection="1">
      <alignment horizontal="center"/>
      <protection locked="0"/>
    </xf>
    <xf numFmtId="0" fontId="21" fillId="0" borderId="73" xfId="40" applyFont="1" applyBorder="1" applyAlignment="1" applyProtection="1">
      <alignment horizontal="center"/>
      <protection locked="0"/>
    </xf>
    <xf numFmtId="0" fontId="21" fillId="0" borderId="82" xfId="0" applyFont="1" applyBorder="1" applyAlignment="1" applyProtection="1">
      <alignment horizontal="left" vertical="center" wrapText="1"/>
      <protection locked="0"/>
    </xf>
    <xf numFmtId="0" fontId="24" fillId="25" borderId="90" xfId="46" applyFont="1" applyFill="1" applyBorder="1" applyAlignment="1">
      <alignment horizontal="center"/>
    </xf>
    <xf numFmtId="0" fontId="30" fillId="25" borderId="94" xfId="46" applyFont="1" applyFill="1" applyBorder="1"/>
    <xf numFmtId="0" fontId="23" fillId="25" borderId="95" xfId="46" applyFont="1" applyFill="1" applyBorder="1" applyAlignment="1">
      <alignment horizontal="center"/>
    </xf>
    <xf numFmtId="0" fontId="28" fillId="0" borderId="0" xfId="51" applyFont="1" applyAlignment="1">
      <alignment vertical="center"/>
    </xf>
    <xf numFmtId="0" fontId="25" fillId="4" borderId="96" xfId="40" applyFont="1" applyFill="1" applyBorder="1" applyAlignment="1">
      <alignment horizontal="center"/>
    </xf>
    <xf numFmtId="0" fontId="23" fillId="4" borderId="97" xfId="40" applyFont="1" applyFill="1" applyBorder="1" applyAlignment="1">
      <alignment horizontal="center"/>
    </xf>
    <xf numFmtId="0" fontId="23" fillId="4" borderId="98" xfId="40" applyFont="1" applyFill="1" applyBorder="1" applyAlignment="1">
      <alignment horizontal="center"/>
    </xf>
    <xf numFmtId="0" fontId="30" fillId="0" borderId="0" xfId="46" applyFont="1"/>
    <xf numFmtId="0" fontId="33" fillId="0" borderId="0" xfId="46" applyFont="1"/>
    <xf numFmtId="0" fontId="30" fillId="0" borderId="0" xfId="40" applyFont="1"/>
    <xf numFmtId="0" fontId="33" fillId="0" borderId="0" xfId="40" applyFont="1"/>
    <xf numFmtId="0" fontId="21" fillId="32" borderId="10" xfId="40" applyFont="1" applyFill="1" applyBorder="1"/>
    <xf numFmtId="0" fontId="21" fillId="32" borderId="11" xfId="40" applyFont="1" applyFill="1" applyBorder="1"/>
    <xf numFmtId="0" fontId="21" fillId="32" borderId="78" xfId="40" applyFont="1" applyFill="1" applyBorder="1"/>
    <xf numFmtId="0" fontId="30" fillId="32" borderId="13" xfId="40" applyFont="1" applyFill="1" applyBorder="1"/>
    <xf numFmtId="0" fontId="24" fillId="32" borderId="102" xfId="40" applyFont="1" applyFill="1" applyBorder="1" applyAlignment="1">
      <alignment horizontal="center"/>
    </xf>
    <xf numFmtId="0" fontId="24" fillId="32" borderId="0" xfId="40" applyFont="1" applyFill="1" applyAlignment="1">
      <alignment horizontal="center"/>
    </xf>
    <xf numFmtId="0" fontId="21" fillId="32" borderId="14" xfId="0" applyFont="1" applyFill="1" applyBorder="1" applyAlignment="1">
      <alignment horizontal="center" vertical="center" wrapText="1"/>
    </xf>
    <xf numFmtId="0" fontId="21" fillId="32" borderId="0" xfId="0" applyFont="1" applyFill="1" applyAlignment="1">
      <alignment horizontal="center" vertical="center" wrapText="1"/>
    </xf>
    <xf numFmtId="0" fontId="21" fillId="32" borderId="79" xfId="0" applyFont="1" applyFill="1" applyBorder="1" applyAlignment="1">
      <alignment horizontal="center" vertical="center" wrapText="1"/>
    </xf>
    <xf numFmtId="0" fontId="21" fillId="32" borderId="75" xfId="40" applyFont="1" applyFill="1" applyBorder="1"/>
    <xf numFmtId="0" fontId="21" fillId="32" borderId="76" xfId="40" applyFont="1" applyFill="1" applyBorder="1"/>
    <xf numFmtId="0" fontId="16" fillId="30" borderId="105" xfId="40" applyFill="1" applyBorder="1"/>
    <xf numFmtId="1" fontId="23" fillId="32" borderId="19" xfId="40" applyNumberFormat="1" applyFont="1" applyFill="1" applyBorder="1" applyAlignment="1">
      <alignment horizontal="center"/>
    </xf>
    <xf numFmtId="1" fontId="23" fillId="32" borderId="16" xfId="40" applyNumberFormat="1" applyFont="1" applyFill="1" applyBorder="1" applyAlignment="1">
      <alignment horizontal="center"/>
    </xf>
    <xf numFmtId="0" fontId="23" fillId="32" borderId="27" xfId="40" applyFont="1" applyFill="1" applyBorder="1" applyAlignment="1">
      <alignment horizontal="center"/>
    </xf>
    <xf numFmtId="1" fontId="23" fillId="32" borderId="27" xfId="40" applyNumberFormat="1" applyFont="1" applyFill="1" applyBorder="1" applyAlignment="1">
      <alignment horizontal="center"/>
    </xf>
    <xf numFmtId="1" fontId="23" fillId="32" borderId="15" xfId="40" applyNumberFormat="1" applyFont="1" applyFill="1" applyBorder="1" applyAlignment="1">
      <alignment horizontal="center"/>
    </xf>
    <xf numFmtId="1" fontId="21" fillId="25" borderId="106" xfId="46" applyNumberFormat="1" applyFont="1" applyFill="1" applyBorder="1" applyAlignment="1">
      <alignment horizontal="center"/>
    </xf>
    <xf numFmtId="0" fontId="23" fillId="32" borderId="85" xfId="40" applyFont="1" applyFill="1" applyBorder="1" applyAlignment="1">
      <alignment horizontal="center"/>
    </xf>
    <xf numFmtId="0" fontId="23" fillId="32" borderId="107" xfId="40" applyFont="1" applyFill="1" applyBorder="1" applyAlignment="1">
      <alignment horizontal="center"/>
    </xf>
    <xf numFmtId="1" fontId="21" fillId="4" borderId="11" xfId="40" applyNumberFormat="1" applyFont="1" applyFill="1" applyBorder="1" applyAlignment="1">
      <alignment horizontal="center"/>
    </xf>
    <xf numFmtId="0" fontId="21" fillId="0" borderId="108" xfId="39" applyFont="1" applyBorder="1" applyAlignment="1" applyProtection="1">
      <alignment horizontal="center"/>
      <protection locked="0"/>
    </xf>
    <xf numFmtId="0" fontId="21" fillId="0" borderId="110" xfId="39" applyFont="1" applyBorder="1" applyAlignment="1" applyProtection="1">
      <alignment horizontal="center"/>
      <protection locked="0"/>
    </xf>
    <xf numFmtId="0" fontId="45" fillId="0" borderId="0" xfId="51" applyFont="1" applyAlignment="1" applyProtection="1">
      <alignment horizontal="center" vertical="center"/>
      <protection locked="0"/>
    </xf>
    <xf numFmtId="0" fontId="22" fillId="0" borderId="0" xfId="46" applyFont="1" applyAlignment="1" applyProtection="1">
      <alignment vertical="center"/>
      <protection locked="0"/>
    </xf>
    <xf numFmtId="0" fontId="47" fillId="0" borderId="0" xfId="0" applyFont="1" applyAlignment="1">
      <alignment horizontal="justify" vertical="center" wrapText="1"/>
    </xf>
    <xf numFmtId="0" fontId="45" fillId="0" borderId="0" xfId="51" applyFont="1" applyAlignment="1" applyProtection="1">
      <alignment horizontal="center" vertical="top"/>
      <protection locked="0"/>
    </xf>
    <xf numFmtId="0" fontId="48" fillId="0" borderId="0" xfId="51" applyFont="1"/>
    <xf numFmtId="0" fontId="47" fillId="0" borderId="0" xfId="0" applyFont="1" applyAlignment="1">
      <alignment horizontal="left" vertical="center" wrapText="1"/>
    </xf>
    <xf numFmtId="0" fontId="47" fillId="0" borderId="0" xfId="51" applyFont="1" applyAlignment="1">
      <alignment wrapText="1"/>
    </xf>
    <xf numFmtId="49" fontId="47" fillId="0" borderId="0" xfId="0" applyNumberFormat="1" applyFont="1" applyAlignment="1">
      <alignment horizontal="justify" vertical="center" wrapText="1"/>
    </xf>
    <xf numFmtId="0" fontId="21" fillId="0" borderId="112" xfId="46" applyFont="1" applyBorder="1" applyAlignment="1" applyProtection="1">
      <alignment horizontal="center" vertical="center"/>
      <protection locked="0"/>
    </xf>
    <xf numFmtId="0" fontId="30" fillId="30" borderId="113" xfId="40" applyFont="1" applyFill="1" applyBorder="1" applyAlignment="1">
      <alignment horizontal="center"/>
    </xf>
    <xf numFmtId="0" fontId="21" fillId="0" borderId="114" xfId="0" applyFont="1" applyBorder="1" applyAlignment="1">
      <alignment horizontal="left" vertical="center"/>
    </xf>
    <xf numFmtId="1" fontId="21" fillId="0" borderId="109" xfId="40" applyNumberFormat="1" applyFont="1" applyBorder="1" applyAlignment="1" applyProtection="1">
      <alignment horizontal="center"/>
      <protection locked="0"/>
    </xf>
    <xf numFmtId="1" fontId="21" fillId="0" borderId="11" xfId="40" applyNumberFormat="1" applyFont="1" applyBorder="1" applyAlignment="1" applyProtection="1">
      <alignment horizontal="center"/>
      <protection locked="0"/>
    </xf>
    <xf numFmtId="1" fontId="21" fillId="0" borderId="110" xfId="40" applyNumberFormat="1" applyFont="1" applyBorder="1" applyAlignment="1" applyProtection="1">
      <alignment horizontal="center"/>
      <protection locked="0"/>
    </xf>
    <xf numFmtId="1" fontId="21" fillId="0" borderId="108" xfId="40" applyNumberFormat="1" applyFont="1" applyBorder="1" applyAlignment="1" applyProtection="1">
      <alignment horizontal="center"/>
      <protection locked="0"/>
    </xf>
    <xf numFmtId="1" fontId="21" fillId="0" borderId="103" xfId="40" applyNumberFormat="1" applyFont="1" applyBorder="1" applyAlignment="1" applyProtection="1">
      <alignment horizontal="center"/>
      <protection locked="0"/>
    </xf>
    <xf numFmtId="1" fontId="21" fillId="0" borderId="78" xfId="40" applyNumberFormat="1" applyFont="1" applyBorder="1" applyAlignment="1" applyProtection="1">
      <alignment horizontal="center"/>
      <protection locked="0"/>
    </xf>
    <xf numFmtId="0" fontId="26" fillId="4" borderId="115" xfId="40" applyFont="1" applyFill="1" applyBorder="1" applyAlignment="1">
      <alignment horizontal="center"/>
    </xf>
    <xf numFmtId="0" fontId="16" fillId="30" borderId="35" xfId="40" applyFill="1" applyBorder="1"/>
    <xf numFmtId="0" fontId="26" fillId="25" borderId="122" xfId="46" applyFont="1" applyFill="1" applyBorder="1"/>
    <xf numFmtId="0" fontId="39" fillId="25" borderId="123" xfId="46" applyFont="1" applyFill="1" applyBorder="1" applyAlignment="1">
      <alignment horizontal="center" textRotation="90"/>
    </xf>
    <xf numFmtId="0" fontId="39" fillId="25" borderId="123" xfId="46" applyFont="1" applyFill="1" applyBorder="1" applyAlignment="1">
      <alignment horizontal="center" textRotation="90" wrapText="1"/>
    </xf>
    <xf numFmtId="0" fontId="39" fillId="25" borderId="125" xfId="46" applyFont="1" applyFill="1" applyBorder="1" applyAlignment="1">
      <alignment horizontal="center" textRotation="90" wrapText="1"/>
    </xf>
    <xf numFmtId="0" fontId="27" fillId="26" borderId="133" xfId="46" applyFont="1" applyFill="1" applyBorder="1" applyAlignment="1">
      <alignment horizontal="left"/>
    </xf>
    <xf numFmtId="1" fontId="26" fillId="26" borderId="134" xfId="46" applyNumberFormat="1" applyFont="1" applyFill="1" applyBorder="1" applyAlignment="1">
      <alignment horizontal="center"/>
    </xf>
    <xf numFmtId="0" fontId="26" fillId="25" borderId="79" xfId="46" applyFont="1" applyFill="1" applyBorder="1"/>
    <xf numFmtId="0" fontId="30" fillId="0" borderId="124" xfId="40" applyFont="1" applyBorder="1" applyAlignment="1">
      <alignment horizontal="left" vertical="center"/>
    </xf>
    <xf numFmtId="0" fontId="27" fillId="32" borderId="11" xfId="40" applyFont="1" applyFill="1" applyBorder="1"/>
    <xf numFmtId="0" fontId="50" fillId="0" borderId="0" xfId="51" applyFont="1"/>
    <xf numFmtId="0" fontId="50" fillId="0" borderId="0" xfId="51" applyFont="1" applyAlignment="1">
      <alignment vertical="center"/>
    </xf>
    <xf numFmtId="0" fontId="50" fillId="0" borderId="70" xfId="51" applyFont="1" applyBorder="1" applyAlignment="1" applyProtection="1">
      <alignment horizontal="center" wrapText="1"/>
      <protection locked="0"/>
    </xf>
    <xf numFmtId="0" fontId="50" fillId="0" borderId="70" xfId="51" applyFont="1" applyBorder="1" applyAlignment="1" applyProtection="1">
      <alignment horizontal="left" wrapText="1"/>
      <protection locked="0"/>
    </xf>
    <xf numFmtId="0" fontId="50" fillId="0" borderId="70" xfId="51" applyFont="1" applyBorder="1"/>
    <xf numFmtId="0" fontId="50" fillId="0" borderId="0" xfId="51" applyFont="1" applyAlignment="1" applyProtection="1">
      <alignment horizontal="center" wrapText="1"/>
      <protection locked="0"/>
    </xf>
    <xf numFmtId="0" fontId="50" fillId="0" borderId="0" xfId="51" applyFont="1" applyAlignment="1" applyProtection="1">
      <alignment horizontal="left" wrapText="1"/>
      <protection locked="0"/>
    </xf>
    <xf numFmtId="0" fontId="39" fillId="25" borderId="60" xfId="46" applyFont="1" applyFill="1" applyBorder="1" applyAlignment="1">
      <alignment horizontal="center" textRotation="90" wrapText="1"/>
    </xf>
    <xf numFmtId="0" fontId="39" fillId="25" borderId="119" xfId="46" applyFont="1" applyFill="1" applyBorder="1" applyAlignment="1">
      <alignment horizontal="center" textRotation="90"/>
    </xf>
    <xf numFmtId="0" fontId="39" fillId="25" borderId="119" xfId="46" applyFont="1" applyFill="1" applyBorder="1" applyAlignment="1">
      <alignment horizontal="center" textRotation="90" wrapText="1"/>
    </xf>
    <xf numFmtId="0" fontId="39" fillId="25" borderId="118" xfId="46" applyFont="1" applyFill="1" applyBorder="1" applyAlignment="1">
      <alignment horizontal="center" textRotation="90" wrapText="1"/>
    </xf>
    <xf numFmtId="0" fontId="50" fillId="0" borderId="124" xfId="51" applyFont="1" applyBorder="1" applyAlignment="1">
      <alignment horizontal="center" vertical="center"/>
    </xf>
    <xf numFmtId="0" fontId="50" fillId="0" borderId="124" xfId="51" applyFont="1" applyBorder="1"/>
    <xf numFmtId="0" fontId="54" fillId="0" borderId="0" xfId="40" applyFont="1"/>
    <xf numFmtId="1" fontId="21" fillId="4" borderId="122" xfId="40" applyNumberFormat="1" applyFont="1" applyFill="1" applyBorder="1" applyAlignment="1">
      <alignment horizontal="center" vertical="center" shrinkToFit="1"/>
    </xf>
    <xf numFmtId="0" fontId="21" fillId="0" borderId="139" xfId="46" applyFont="1" applyBorder="1" applyAlignment="1" applyProtection="1">
      <alignment horizontal="center" vertical="center"/>
      <protection locked="0"/>
    </xf>
    <xf numFmtId="0" fontId="30" fillId="30" borderId="116" xfId="40" applyFont="1" applyFill="1" applyBorder="1" applyAlignment="1" applyProtection="1">
      <alignment horizontal="center" vertical="center"/>
      <protection locked="0"/>
    </xf>
    <xf numFmtId="0" fontId="21" fillId="0" borderId="117" xfId="40" applyFont="1" applyBorder="1" applyProtection="1">
      <protection locked="0"/>
    </xf>
    <xf numFmtId="0" fontId="50" fillId="0" borderId="123" xfId="51" applyFont="1" applyBorder="1" applyAlignment="1" applyProtection="1">
      <alignment horizontal="left" vertical="center" wrapText="1"/>
      <protection locked="0"/>
    </xf>
    <xf numFmtId="0" fontId="50" fillId="0" borderId="70" xfId="51" applyFont="1" applyBorder="1" applyAlignment="1" applyProtection="1">
      <alignment horizontal="center" vertical="center" wrapText="1"/>
      <protection locked="0"/>
    </xf>
    <xf numFmtId="0" fontId="50" fillId="0" borderId="70" xfId="51" applyFont="1" applyBorder="1" applyAlignment="1" applyProtection="1">
      <alignment horizontal="left" vertical="center" wrapText="1"/>
      <protection locked="0"/>
    </xf>
    <xf numFmtId="0" fontId="50" fillId="0" borderId="70" xfId="51" applyFont="1" applyBorder="1" applyAlignment="1">
      <alignment horizontal="center" vertical="center"/>
    </xf>
    <xf numFmtId="1" fontId="40" fillId="0" borderId="0" xfId="46" applyNumberFormat="1" applyFont="1"/>
    <xf numFmtId="9" fontId="49" fillId="33" borderId="0" xfId="45" applyFont="1" applyFill="1" applyAlignment="1">
      <alignment horizontal="left"/>
    </xf>
    <xf numFmtId="9" fontId="56" fillId="33" borderId="0" xfId="45" applyFont="1" applyFill="1" applyAlignment="1">
      <alignment horizontal="left"/>
    </xf>
    <xf numFmtId="0" fontId="42" fillId="4" borderId="138" xfId="40" applyFont="1" applyFill="1" applyBorder="1" applyAlignment="1">
      <alignment horizontal="center" vertical="center" textRotation="90" wrapText="1"/>
    </xf>
    <xf numFmtId="0" fontId="30" fillId="0" borderId="0" xfId="0" applyFont="1"/>
    <xf numFmtId="0" fontId="33" fillId="0" borderId="0" xfId="46" applyFont="1" applyProtection="1">
      <protection locked="0"/>
    </xf>
    <xf numFmtId="0" fontId="27" fillId="0" borderId="0" xfId="46" applyFont="1"/>
    <xf numFmtId="1" fontId="27" fillId="0" borderId="0" xfId="46" applyNumberFormat="1" applyFont="1"/>
    <xf numFmtId="0" fontId="21" fillId="0" borderId="0" xfId="39" applyFont="1" applyAlignment="1" applyProtection="1">
      <alignment horizontal="center"/>
      <protection locked="0"/>
    </xf>
    <xf numFmtId="1" fontId="21" fillId="4" borderId="0" xfId="40" applyNumberFormat="1" applyFont="1" applyFill="1" applyAlignment="1">
      <alignment horizontal="center"/>
    </xf>
    <xf numFmtId="0" fontId="23" fillId="25" borderId="67" xfId="46" applyFont="1" applyFill="1" applyBorder="1" applyAlignment="1">
      <alignment horizontal="center"/>
    </xf>
    <xf numFmtId="1" fontId="24" fillId="25" borderId="106" xfId="46" applyNumberFormat="1" applyFont="1" applyFill="1" applyBorder="1" applyAlignment="1">
      <alignment horizontal="center"/>
    </xf>
    <xf numFmtId="1" fontId="21" fillId="4" borderId="80" xfId="40" applyNumberFormat="1" applyFont="1" applyFill="1" applyBorder="1" applyAlignment="1">
      <alignment horizontal="center"/>
    </xf>
    <xf numFmtId="0" fontId="33" fillId="25" borderId="58" xfId="46" applyFont="1" applyFill="1" applyBorder="1"/>
    <xf numFmtId="0" fontId="26" fillId="25" borderId="142" xfId="46" applyFont="1" applyFill="1" applyBorder="1" applyAlignment="1">
      <alignment horizontal="center"/>
    </xf>
    <xf numFmtId="0" fontId="27" fillId="25" borderId="143" xfId="46" applyFont="1" applyFill="1" applyBorder="1"/>
    <xf numFmtId="0" fontId="27" fillId="4" borderId="64" xfId="40" applyFont="1" applyFill="1" applyBorder="1" applyAlignment="1">
      <alignment horizontal="left"/>
    </xf>
    <xf numFmtId="0" fontId="27" fillId="4" borderId="144" xfId="40" applyFont="1" applyFill="1" applyBorder="1"/>
    <xf numFmtId="0" fontId="27" fillId="25" borderId="106" xfId="46" applyFont="1" applyFill="1" applyBorder="1"/>
    <xf numFmtId="0" fontId="30" fillId="25" borderId="116" xfId="46" applyFont="1" applyFill="1" applyBorder="1"/>
    <xf numFmtId="0" fontId="33" fillId="25" borderId="119" xfId="50" applyFill="1" applyBorder="1" applyAlignment="1">
      <alignment horizontal="center"/>
    </xf>
    <xf numFmtId="0" fontId="33" fillId="25" borderId="120" xfId="50" applyFill="1" applyBorder="1" applyAlignment="1">
      <alignment horizontal="center"/>
    </xf>
    <xf numFmtId="0" fontId="26" fillId="25" borderId="145" xfId="46" applyFont="1" applyFill="1" applyBorder="1" applyAlignment="1">
      <alignment horizontal="center"/>
    </xf>
    <xf numFmtId="0" fontId="57" fillId="0" borderId="0" xfId="40" applyFont="1"/>
    <xf numFmtId="0" fontId="27" fillId="4" borderId="146" xfId="40" applyFont="1" applyFill="1" applyBorder="1" applyAlignment="1">
      <alignment horizontal="left"/>
    </xf>
    <xf numFmtId="0" fontId="27" fillId="4" borderId="65" xfId="40" applyFont="1" applyFill="1" applyBorder="1"/>
    <xf numFmtId="0" fontId="26" fillId="4" borderId="41" xfId="40" applyFont="1" applyFill="1" applyBorder="1" applyAlignment="1">
      <alignment horizontal="center"/>
    </xf>
    <xf numFmtId="0" fontId="27" fillId="25" borderId="147" xfId="46" applyFont="1" applyFill="1" applyBorder="1" applyAlignment="1">
      <alignment horizontal="left"/>
    </xf>
    <xf numFmtId="0" fontId="23" fillId="25" borderId="139" xfId="46" applyFont="1" applyFill="1" applyBorder="1" applyAlignment="1">
      <alignment horizontal="center"/>
    </xf>
    <xf numFmtId="0" fontId="51" fillId="0" borderId="0" xfId="51" applyFont="1" applyAlignment="1">
      <alignment horizontal="center" vertical="center"/>
    </xf>
    <xf numFmtId="0" fontId="50" fillId="0" borderId="125" xfId="51" applyFont="1" applyBorder="1" applyAlignment="1" applyProtection="1">
      <alignment horizontal="center" vertical="center" wrapText="1"/>
      <protection locked="0"/>
    </xf>
    <xf numFmtId="0" fontId="50" fillId="0" borderId="123" xfId="40" applyFont="1" applyBorder="1" applyAlignment="1" applyProtection="1">
      <alignment horizontal="left" vertical="center"/>
      <protection locked="0"/>
    </xf>
    <xf numFmtId="0" fontId="21" fillId="32" borderId="148" xfId="0" applyFont="1" applyFill="1" applyBorder="1" applyAlignment="1">
      <alignment horizontal="center" vertical="center" wrapText="1"/>
    </xf>
    <xf numFmtId="0" fontId="21" fillId="32" borderId="149" xfId="0" applyFont="1" applyFill="1" applyBorder="1" applyAlignment="1">
      <alignment horizontal="center" vertical="center" wrapText="1"/>
    </xf>
    <xf numFmtId="0" fontId="21" fillId="4" borderId="148" xfId="0" applyFont="1" applyFill="1" applyBorder="1" applyAlignment="1">
      <alignment horizontal="center" vertical="center" wrapText="1"/>
    </xf>
    <xf numFmtId="0" fontId="21" fillId="4" borderId="149" xfId="0" applyFont="1" applyFill="1" applyBorder="1" applyAlignment="1">
      <alignment horizontal="center" vertical="center" wrapText="1"/>
    </xf>
    <xf numFmtId="0" fontId="21" fillId="0" borderId="150" xfId="39" applyFont="1" applyBorder="1" applyAlignment="1" applyProtection="1">
      <alignment horizontal="center"/>
      <protection locked="0"/>
    </xf>
    <xf numFmtId="0" fontId="21" fillId="0" borderId="151" xfId="39" applyFont="1" applyBorder="1" applyAlignment="1" applyProtection="1">
      <alignment horizontal="center"/>
      <protection locked="0"/>
    </xf>
    <xf numFmtId="0" fontId="21" fillId="0" borderId="148" xfId="39" applyFont="1" applyBorder="1" applyAlignment="1" applyProtection="1">
      <alignment horizontal="center"/>
      <protection locked="0"/>
    </xf>
    <xf numFmtId="1" fontId="23" fillId="4" borderId="148" xfId="40" applyNumberFormat="1" applyFont="1" applyFill="1" applyBorder="1" applyAlignment="1">
      <alignment horizontal="left" vertical="center" shrinkToFit="1"/>
    </xf>
    <xf numFmtId="1" fontId="23" fillId="4" borderId="150" xfId="40" applyNumberFormat="1" applyFont="1" applyFill="1" applyBorder="1" applyAlignment="1">
      <alignment horizontal="left" vertical="center" shrinkToFit="1"/>
    </xf>
    <xf numFmtId="164" fontId="23" fillId="4" borderId="152" xfId="26" applyFont="1" applyFill="1" applyBorder="1" applyAlignment="1" applyProtection="1">
      <alignment horizontal="center" vertical="center"/>
    </xf>
    <xf numFmtId="164" fontId="23" fillId="4" borderId="149" xfId="26" applyFont="1" applyFill="1" applyBorder="1" applyAlignment="1" applyProtection="1">
      <alignment horizontal="center" vertical="center"/>
    </xf>
    <xf numFmtId="0" fontId="21" fillId="4" borderId="152" xfId="40" applyFont="1" applyFill="1" applyBorder="1"/>
    <xf numFmtId="0" fontId="21" fillId="0" borderId="153" xfId="46" applyFont="1" applyBorder="1" applyAlignment="1" applyProtection="1">
      <alignment horizontal="center" vertical="center"/>
      <protection locked="0"/>
    </xf>
    <xf numFmtId="0" fontId="21" fillId="25" borderId="153" xfId="46" applyFont="1" applyFill="1" applyBorder="1" applyAlignment="1">
      <alignment horizontal="left"/>
    </xf>
    <xf numFmtId="0" fontId="21" fillId="0" borderId="153" xfId="40" applyFont="1" applyBorder="1" applyAlignment="1" applyProtection="1">
      <alignment horizontal="center" vertical="center"/>
      <protection locked="0"/>
    </xf>
    <xf numFmtId="0" fontId="21" fillId="31" borderId="153" xfId="40" applyFont="1" applyFill="1" applyBorder="1" applyAlignment="1" applyProtection="1">
      <alignment horizontal="center" vertical="center"/>
      <protection locked="0"/>
    </xf>
    <xf numFmtId="0" fontId="21" fillId="0" borderId="154" xfId="46" applyFont="1" applyBorder="1" applyAlignment="1" applyProtection="1">
      <alignment horizontal="center" vertical="center"/>
      <protection locked="0"/>
    </xf>
    <xf numFmtId="0" fontId="30" fillId="30" borderId="155" xfId="40" applyFont="1" applyFill="1" applyBorder="1" applyAlignment="1" applyProtection="1">
      <alignment horizontal="center" vertical="center"/>
      <protection locked="0"/>
    </xf>
    <xf numFmtId="1" fontId="21" fillId="4" borderId="156" xfId="40" applyNumberFormat="1" applyFont="1" applyFill="1" applyBorder="1" applyAlignment="1">
      <alignment horizontal="center"/>
    </xf>
    <xf numFmtId="0" fontId="21" fillId="25" borderId="158" xfId="40" applyFont="1" applyFill="1" applyBorder="1" applyAlignment="1">
      <alignment horizontal="center"/>
    </xf>
    <xf numFmtId="1" fontId="21" fillId="4" borderId="161" xfId="40" applyNumberFormat="1" applyFont="1" applyFill="1" applyBorder="1" applyAlignment="1">
      <alignment horizontal="center"/>
    </xf>
    <xf numFmtId="0" fontId="33" fillId="25" borderId="162" xfId="46" applyFont="1" applyFill="1" applyBorder="1"/>
    <xf numFmtId="0" fontId="21" fillId="0" borderId="162" xfId="46" applyFont="1" applyBorder="1" applyAlignment="1" applyProtection="1">
      <alignment horizontal="center" vertical="center"/>
      <protection locked="0"/>
    </xf>
    <xf numFmtId="0" fontId="16" fillId="0" borderId="158" xfId="40" applyBorder="1"/>
    <xf numFmtId="0" fontId="21" fillId="25" borderId="167" xfId="46" applyFont="1" applyFill="1" applyBorder="1" applyAlignment="1">
      <alignment horizontal="left"/>
    </xf>
    <xf numFmtId="1" fontId="21" fillId="4" borderId="171" xfId="40" applyNumberFormat="1" applyFont="1" applyFill="1" applyBorder="1" applyAlignment="1">
      <alignment horizontal="center"/>
    </xf>
    <xf numFmtId="0" fontId="21" fillId="0" borderId="178" xfId="40" applyFont="1" applyBorder="1" applyAlignment="1" applyProtection="1">
      <alignment horizontal="left" vertical="center"/>
      <protection locked="0"/>
    </xf>
    <xf numFmtId="0" fontId="21" fillId="0" borderId="184" xfId="39" applyFont="1" applyBorder="1" applyAlignment="1" applyProtection="1">
      <alignment horizontal="center"/>
      <protection locked="0"/>
    </xf>
    <xf numFmtId="1" fontId="21" fillId="4" borderId="185" xfId="40" applyNumberFormat="1" applyFont="1" applyFill="1" applyBorder="1" applyAlignment="1">
      <alignment horizontal="center"/>
    </xf>
    <xf numFmtId="0" fontId="21" fillId="0" borderId="186" xfId="39" applyFont="1" applyBorder="1" applyAlignment="1" applyProtection="1">
      <alignment horizontal="center"/>
      <protection locked="0"/>
    </xf>
    <xf numFmtId="1" fontId="23" fillId="4" borderId="187" xfId="40" applyNumberFormat="1" applyFont="1" applyFill="1" applyBorder="1" applyAlignment="1">
      <alignment horizontal="left" vertical="center" shrinkToFit="1"/>
    </xf>
    <xf numFmtId="0" fontId="23" fillId="4" borderId="193" xfId="40" applyFont="1" applyFill="1" applyBorder="1" applyAlignment="1">
      <alignment horizontal="center" textRotation="90" wrapText="1"/>
    </xf>
    <xf numFmtId="0" fontId="23" fillId="4" borderId="189" xfId="40" applyFont="1" applyFill="1" applyBorder="1" applyAlignment="1">
      <alignment horizontal="center" textRotation="90"/>
    </xf>
    <xf numFmtId="0" fontId="23" fillId="4" borderId="189" xfId="40" applyFont="1" applyFill="1" applyBorder="1" applyAlignment="1">
      <alignment horizontal="center" textRotation="90" wrapText="1"/>
    </xf>
    <xf numFmtId="0" fontId="23" fillId="4" borderId="194" xfId="40" applyFont="1" applyFill="1" applyBorder="1" applyAlignment="1">
      <alignment horizontal="center" textRotation="90" wrapText="1"/>
    </xf>
    <xf numFmtId="0" fontId="16" fillId="30" borderId="179" xfId="40" applyFill="1" applyBorder="1"/>
    <xf numFmtId="0" fontId="21" fillId="31" borderId="165" xfId="40" applyFont="1" applyFill="1" applyBorder="1" applyAlignment="1" applyProtection="1">
      <alignment horizontal="center" vertical="center"/>
      <protection locked="0"/>
    </xf>
    <xf numFmtId="0" fontId="21" fillId="30" borderId="176" xfId="40" applyFont="1" applyFill="1" applyBorder="1" applyAlignment="1">
      <alignment horizontal="center"/>
    </xf>
    <xf numFmtId="0" fontId="21" fillId="31" borderId="195" xfId="40" applyFont="1" applyFill="1" applyBorder="1" applyProtection="1">
      <protection locked="0"/>
    </xf>
    <xf numFmtId="0" fontId="21" fillId="0" borderId="171" xfId="39" applyFont="1" applyBorder="1" applyAlignment="1" applyProtection="1">
      <alignment horizontal="center"/>
      <protection locked="0"/>
    </xf>
    <xf numFmtId="1" fontId="21" fillId="4" borderId="169" xfId="40" applyNumberFormat="1" applyFont="1" applyFill="1" applyBorder="1" applyAlignment="1">
      <alignment horizontal="center"/>
    </xf>
    <xf numFmtId="0" fontId="21" fillId="0" borderId="170" xfId="39" applyFont="1" applyBorder="1" applyAlignment="1" applyProtection="1">
      <alignment horizontal="center"/>
      <protection locked="0"/>
    </xf>
    <xf numFmtId="0" fontId="21" fillId="0" borderId="196" xfId="39" applyFont="1" applyBorder="1" applyAlignment="1" applyProtection="1">
      <alignment horizontal="center"/>
      <protection locked="0"/>
    </xf>
    <xf numFmtId="0" fontId="21" fillId="0" borderId="197" xfId="39" applyFont="1" applyBorder="1" applyAlignment="1" applyProtection="1">
      <alignment horizontal="center"/>
      <protection locked="0"/>
    </xf>
    <xf numFmtId="0" fontId="21" fillId="0" borderId="169" xfId="39" applyFont="1" applyBorder="1" applyAlignment="1" applyProtection="1">
      <alignment horizontal="center"/>
      <protection locked="0"/>
    </xf>
    <xf numFmtId="0" fontId="21" fillId="0" borderId="172" xfId="39" applyFont="1" applyBorder="1" applyAlignment="1" applyProtection="1">
      <alignment horizontal="center"/>
      <protection locked="0"/>
    </xf>
    <xf numFmtId="1" fontId="21" fillId="4" borderId="198" xfId="40" applyNumberFormat="1" applyFont="1" applyFill="1" applyBorder="1" applyAlignment="1">
      <alignment horizontal="center"/>
    </xf>
    <xf numFmtId="1" fontId="21" fillId="4" borderId="199" xfId="40" applyNumberFormat="1" applyFont="1" applyFill="1" applyBorder="1" applyAlignment="1">
      <alignment horizontal="center" vertical="center" shrinkToFit="1"/>
    </xf>
    <xf numFmtId="0" fontId="21" fillId="0" borderId="168" xfId="40" applyFont="1" applyBorder="1"/>
    <xf numFmtId="0" fontId="53" fillId="0" borderId="171" xfId="39" applyFont="1" applyBorder="1" applyAlignment="1" applyProtection="1">
      <alignment horizontal="center"/>
      <protection locked="0"/>
    </xf>
    <xf numFmtId="1" fontId="53" fillId="4" borderId="169" xfId="40" applyNumberFormat="1" applyFont="1" applyFill="1" applyBorder="1" applyAlignment="1">
      <alignment horizontal="center"/>
    </xf>
    <xf numFmtId="0" fontId="53" fillId="0" borderId="170" xfId="39" applyFont="1" applyBorder="1" applyAlignment="1" applyProtection="1">
      <alignment horizontal="center"/>
      <protection locked="0"/>
    </xf>
    <xf numFmtId="0" fontId="46" fillId="0" borderId="200" xfId="39" applyFont="1" applyBorder="1" applyAlignment="1" applyProtection="1">
      <alignment horizontal="center"/>
      <protection locked="0"/>
    </xf>
    <xf numFmtId="1" fontId="46" fillId="32" borderId="169" xfId="40" applyNumberFormat="1" applyFont="1" applyFill="1" applyBorder="1" applyAlignment="1">
      <alignment horizontal="center"/>
    </xf>
    <xf numFmtId="0" fontId="46" fillId="31" borderId="171" xfId="39" applyFont="1" applyFill="1" applyBorder="1" applyAlignment="1" applyProtection="1">
      <alignment horizontal="center"/>
      <protection locked="0"/>
    </xf>
    <xf numFmtId="1" fontId="46" fillId="4" borderId="169" xfId="40" applyNumberFormat="1" applyFont="1" applyFill="1" applyBorder="1" applyAlignment="1">
      <alignment horizontal="center"/>
    </xf>
    <xf numFmtId="0" fontId="46" fillId="31" borderId="197" xfId="39" applyFont="1" applyFill="1" applyBorder="1" applyAlignment="1" applyProtection="1">
      <alignment horizontal="center"/>
      <protection locked="0"/>
    </xf>
    <xf numFmtId="0" fontId="53" fillId="0" borderId="200" xfId="39" applyFont="1" applyBorder="1" applyAlignment="1" applyProtection="1">
      <alignment horizontal="center"/>
      <protection locked="0"/>
    </xf>
    <xf numFmtId="0" fontId="53" fillId="0" borderId="197" xfId="39" applyFont="1" applyBorder="1" applyAlignment="1" applyProtection="1">
      <alignment horizontal="center"/>
      <protection locked="0"/>
    </xf>
    <xf numFmtId="0" fontId="53" fillId="0" borderId="169" xfId="39" applyFont="1" applyBorder="1" applyAlignment="1" applyProtection="1">
      <alignment horizontal="center"/>
      <protection locked="0"/>
    </xf>
    <xf numFmtId="0" fontId="53" fillId="0" borderId="172" xfId="39" applyFont="1" applyBorder="1" applyAlignment="1" applyProtection="1">
      <alignment horizontal="center"/>
      <protection locked="0"/>
    </xf>
    <xf numFmtId="0" fontId="21" fillId="31" borderId="166" xfId="40" applyFont="1" applyFill="1" applyBorder="1" applyAlignment="1" applyProtection="1">
      <alignment horizontal="center" vertical="center"/>
      <protection locked="0"/>
    </xf>
    <xf numFmtId="0" fontId="21" fillId="31" borderId="200" xfId="39" applyFont="1" applyFill="1" applyBorder="1" applyAlignment="1" applyProtection="1">
      <alignment horizontal="center"/>
      <protection locked="0"/>
    </xf>
    <xf numFmtId="0" fontId="21" fillId="31" borderId="171" xfId="39" applyFont="1" applyFill="1" applyBorder="1" applyAlignment="1" applyProtection="1">
      <alignment horizontal="center"/>
      <protection locked="0"/>
    </xf>
    <xf numFmtId="0" fontId="21" fillId="31" borderId="170" xfId="39" applyFont="1" applyFill="1" applyBorder="1" applyAlignment="1" applyProtection="1">
      <alignment horizontal="center"/>
      <protection locked="0"/>
    </xf>
    <xf numFmtId="1" fontId="21" fillId="32" borderId="169" xfId="40" applyNumberFormat="1" applyFont="1" applyFill="1" applyBorder="1" applyAlignment="1">
      <alignment horizontal="center"/>
    </xf>
    <xf numFmtId="1" fontId="21" fillId="0" borderId="172" xfId="40" applyNumberFormat="1" applyFont="1" applyBorder="1" applyAlignment="1" applyProtection="1">
      <alignment horizontal="center"/>
      <protection locked="0"/>
    </xf>
    <xf numFmtId="1" fontId="21" fillId="0" borderId="200" xfId="40" applyNumberFormat="1" applyFont="1" applyBorder="1" applyAlignment="1" applyProtection="1">
      <alignment horizontal="center"/>
      <protection locked="0"/>
    </xf>
    <xf numFmtId="1" fontId="21" fillId="0" borderId="169" xfId="40" applyNumberFormat="1" applyFont="1" applyBorder="1" applyAlignment="1" applyProtection="1">
      <alignment horizontal="center"/>
      <protection locked="0"/>
    </xf>
    <xf numFmtId="0" fontId="16" fillId="0" borderId="158" xfId="40" applyBorder="1" applyAlignment="1">
      <alignment wrapText="1"/>
    </xf>
    <xf numFmtId="0" fontId="21" fillId="31" borderId="172" xfId="39" applyFont="1" applyFill="1" applyBorder="1" applyAlignment="1" applyProtection="1">
      <alignment horizontal="center"/>
      <protection locked="0"/>
    </xf>
    <xf numFmtId="0" fontId="27" fillId="4" borderId="201" xfId="40" applyFont="1" applyFill="1" applyBorder="1" applyAlignment="1">
      <alignment horizontal="left"/>
    </xf>
    <xf numFmtId="0" fontId="21" fillId="32" borderId="187" xfId="0" applyFont="1" applyFill="1" applyBorder="1" applyAlignment="1">
      <alignment horizontal="center" vertical="center" wrapText="1"/>
    </xf>
    <xf numFmtId="0" fontId="21" fillId="0" borderId="166" xfId="46" applyFont="1" applyBorder="1" applyAlignment="1" applyProtection="1">
      <alignment horizontal="center" vertical="center"/>
      <protection locked="0"/>
    </xf>
    <xf numFmtId="0" fontId="21" fillId="25" borderId="176" xfId="40" applyFont="1" applyFill="1" applyBorder="1" applyAlignment="1">
      <alignment horizontal="center"/>
    </xf>
    <xf numFmtId="0" fontId="21" fillId="4" borderId="182" xfId="40" applyFont="1" applyFill="1" applyBorder="1" applyAlignment="1">
      <alignment horizontal="center"/>
    </xf>
    <xf numFmtId="1" fontId="46" fillId="0" borderId="202" xfId="40" applyNumberFormat="1" applyFont="1" applyBorder="1" applyAlignment="1" applyProtection="1">
      <alignment horizontal="center"/>
      <protection locked="0"/>
    </xf>
    <xf numFmtId="0" fontId="21" fillId="31" borderId="162" xfId="46" applyFont="1" applyFill="1" applyBorder="1" applyAlignment="1" applyProtection="1">
      <alignment horizontal="center" vertical="center"/>
      <protection locked="0"/>
    </xf>
    <xf numFmtId="0" fontId="21" fillId="31" borderId="180" xfId="40" applyFont="1" applyFill="1" applyBorder="1" applyProtection="1">
      <protection locked="0"/>
    </xf>
    <xf numFmtId="0" fontId="21" fillId="4" borderId="187" xfId="0" applyFont="1" applyFill="1" applyBorder="1" applyAlignment="1">
      <alignment horizontal="center" vertical="center" wrapText="1"/>
    </xf>
    <xf numFmtId="0" fontId="30" fillId="30" borderId="206" xfId="40" applyFont="1" applyFill="1" applyBorder="1" applyAlignment="1">
      <alignment horizontal="center"/>
    </xf>
    <xf numFmtId="0" fontId="21" fillId="0" borderId="207" xfId="0" applyFont="1" applyBorder="1" applyAlignment="1">
      <alignment horizontal="left" vertical="center"/>
    </xf>
    <xf numFmtId="1" fontId="21" fillId="0" borderId="208" xfId="40" applyNumberFormat="1" applyFont="1" applyBorder="1" applyAlignment="1" applyProtection="1">
      <alignment horizontal="center"/>
      <protection locked="0"/>
    </xf>
    <xf numFmtId="1" fontId="21" fillId="0" borderId="209" xfId="40" applyNumberFormat="1" applyFont="1" applyBorder="1" applyAlignment="1" applyProtection="1">
      <alignment horizontal="center"/>
      <protection locked="0"/>
    </xf>
    <xf numFmtId="0" fontId="16" fillId="31" borderId="205" xfId="40" applyFill="1" applyBorder="1"/>
    <xf numFmtId="0" fontId="21" fillId="0" borderId="210" xfId="46" applyFont="1" applyBorder="1" applyAlignment="1" applyProtection="1">
      <alignment horizontal="center" vertical="center"/>
      <protection locked="0"/>
    </xf>
    <xf numFmtId="0" fontId="30" fillId="30" borderId="214" xfId="40" applyFont="1" applyFill="1" applyBorder="1" applyAlignment="1">
      <alignment horizontal="center"/>
    </xf>
    <xf numFmtId="0" fontId="21" fillId="0" borderId="214" xfId="0" applyFont="1" applyBorder="1" applyAlignment="1">
      <alignment horizontal="left" vertical="center"/>
    </xf>
    <xf numFmtId="0" fontId="21" fillId="0" borderId="165" xfId="0" applyFont="1" applyBorder="1" applyAlignment="1">
      <alignment horizontal="center" vertical="center"/>
    </xf>
    <xf numFmtId="0" fontId="30" fillId="25" borderId="176" xfId="40" applyFont="1" applyFill="1" applyBorder="1" applyAlignment="1">
      <alignment horizontal="center"/>
    </xf>
    <xf numFmtId="0" fontId="21" fillId="0" borderId="183" xfId="0" applyFont="1" applyBorder="1" applyAlignment="1">
      <alignment horizontal="left" vertical="center"/>
    </xf>
    <xf numFmtId="0" fontId="21" fillId="0" borderId="215" xfId="39" applyFont="1" applyBorder="1" applyAlignment="1" applyProtection="1">
      <alignment horizontal="center"/>
      <protection locked="0"/>
    </xf>
    <xf numFmtId="0" fontId="16" fillId="0" borderId="176" xfId="40" applyBorder="1"/>
    <xf numFmtId="0" fontId="21" fillId="4" borderId="217" xfId="40" applyFont="1" applyFill="1" applyBorder="1" applyAlignment="1">
      <alignment horizontal="center"/>
    </xf>
    <xf numFmtId="0" fontId="30" fillId="4" borderId="216" xfId="40" applyFont="1" applyFill="1" applyBorder="1" applyAlignment="1">
      <alignment horizontal="center"/>
    </xf>
    <xf numFmtId="0" fontId="21" fillId="4" borderId="220" xfId="40" applyFont="1" applyFill="1" applyBorder="1"/>
    <xf numFmtId="1" fontId="21" fillId="4" borderId="211" xfId="40" applyNumberFormat="1" applyFont="1" applyFill="1" applyBorder="1" applyAlignment="1">
      <alignment horizontal="center"/>
    </xf>
    <xf numFmtId="1" fontId="21" fillId="4" borderId="218" xfId="40" applyNumberFormat="1" applyFont="1" applyFill="1" applyBorder="1" applyAlignment="1">
      <alignment horizontal="center"/>
    </xf>
    <xf numFmtId="1" fontId="21" fillId="4" borderId="212" xfId="40" applyNumberFormat="1" applyFont="1" applyFill="1" applyBorder="1" applyAlignment="1">
      <alignment horizontal="center"/>
    </xf>
    <xf numFmtId="1" fontId="21" fillId="4" borderId="210" xfId="40" applyNumberFormat="1" applyFont="1" applyFill="1" applyBorder="1" applyAlignment="1">
      <alignment horizontal="center"/>
    </xf>
    <xf numFmtId="1" fontId="23" fillId="4" borderId="209" xfId="40" applyNumberFormat="1" applyFont="1" applyFill="1" applyBorder="1" applyAlignment="1">
      <alignment horizontal="center" vertical="center"/>
    </xf>
    <xf numFmtId="0" fontId="21" fillId="4" borderId="217" xfId="40" applyFont="1" applyFill="1" applyBorder="1" applyAlignment="1">
      <alignment horizontal="left"/>
    </xf>
    <xf numFmtId="0" fontId="30" fillId="4" borderId="216" xfId="40" applyFont="1" applyFill="1" applyBorder="1"/>
    <xf numFmtId="0" fontId="21" fillId="4" borderId="211" xfId="40" applyFont="1" applyFill="1" applyBorder="1"/>
    <xf numFmtId="0" fontId="21" fillId="4" borderId="208" xfId="40" applyFont="1" applyFill="1" applyBorder="1"/>
    <xf numFmtId="0" fontId="21" fillId="4" borderId="212" xfId="40" applyFont="1" applyFill="1" applyBorder="1"/>
    <xf numFmtId="0" fontId="21" fillId="4" borderId="210" xfId="40" applyFont="1" applyFill="1" applyBorder="1"/>
    <xf numFmtId="0" fontId="21" fillId="4" borderId="159" xfId="40" applyFont="1" applyFill="1" applyBorder="1" applyAlignment="1">
      <alignment horizontal="left"/>
    </xf>
    <xf numFmtId="0" fontId="30" fillId="4" borderId="160" xfId="40" applyFont="1" applyFill="1" applyBorder="1" applyAlignment="1">
      <alignment horizontal="center"/>
    </xf>
    <xf numFmtId="0" fontId="21" fillId="4" borderId="221" xfId="40" applyFont="1" applyFill="1" applyBorder="1"/>
    <xf numFmtId="1" fontId="21" fillId="4" borderId="222" xfId="40" applyNumberFormat="1" applyFont="1" applyFill="1" applyBorder="1" applyAlignment="1">
      <alignment horizontal="center"/>
    </xf>
    <xf numFmtId="0" fontId="21" fillId="4" borderId="223" xfId="40" applyFont="1" applyFill="1" applyBorder="1" applyAlignment="1">
      <alignment horizontal="left"/>
    </xf>
    <xf numFmtId="0" fontId="30" fillId="4" borderId="224" xfId="40" applyFont="1" applyFill="1" applyBorder="1" applyAlignment="1">
      <alignment horizontal="center"/>
    </xf>
    <xf numFmtId="0" fontId="21" fillId="4" borderId="225" xfId="40" applyFont="1" applyFill="1" applyBorder="1"/>
    <xf numFmtId="1" fontId="21" fillId="4" borderId="226" xfId="40" applyNumberFormat="1" applyFont="1" applyFill="1" applyBorder="1" applyAlignment="1">
      <alignment horizontal="center"/>
    </xf>
    <xf numFmtId="1" fontId="21" fillId="4" borderId="227" xfId="40" applyNumberFormat="1" applyFont="1" applyFill="1" applyBorder="1" applyAlignment="1">
      <alignment horizontal="center"/>
    </xf>
    <xf numFmtId="1" fontId="21" fillId="4" borderId="228" xfId="40" applyNumberFormat="1" applyFont="1" applyFill="1" applyBorder="1" applyAlignment="1">
      <alignment horizontal="center"/>
    </xf>
    <xf numFmtId="1" fontId="21" fillId="4" borderId="229" xfId="40" applyNumberFormat="1" applyFont="1" applyFill="1" applyBorder="1" applyAlignment="1">
      <alignment horizontal="center"/>
    </xf>
    <xf numFmtId="1" fontId="21" fillId="4" borderId="230" xfId="40" applyNumberFormat="1" applyFont="1" applyFill="1" applyBorder="1" applyAlignment="1">
      <alignment horizontal="center"/>
    </xf>
    <xf numFmtId="1" fontId="23" fillId="4" borderId="231" xfId="40" applyNumberFormat="1" applyFont="1" applyFill="1" applyBorder="1" applyAlignment="1">
      <alignment horizontal="center" vertical="center"/>
    </xf>
    <xf numFmtId="0" fontId="27" fillId="0" borderId="205" xfId="40" applyFont="1" applyBorder="1"/>
    <xf numFmtId="0" fontId="27" fillId="0" borderId="176" xfId="40" applyFont="1" applyBorder="1"/>
    <xf numFmtId="0" fontId="33" fillId="0" borderId="205" xfId="40" applyFont="1" applyBorder="1"/>
    <xf numFmtId="0" fontId="33" fillId="0" borderId="176" xfId="40" applyFont="1" applyBorder="1"/>
    <xf numFmtId="0" fontId="26" fillId="25" borderId="235" xfId="46" applyFont="1" applyFill="1" applyBorder="1" applyAlignment="1">
      <alignment horizontal="center"/>
    </xf>
    <xf numFmtId="1" fontId="21" fillId="4" borderId="208" xfId="40" applyNumberFormat="1" applyFont="1" applyFill="1" applyBorder="1" applyAlignment="1">
      <alignment horizontal="center"/>
    </xf>
    <xf numFmtId="0" fontId="21" fillId="0" borderId="200" xfId="39" applyFont="1" applyBorder="1" applyAlignment="1" applyProtection="1">
      <alignment horizontal="center"/>
      <protection locked="0"/>
    </xf>
    <xf numFmtId="1" fontId="21" fillId="4" borderId="236" xfId="40" applyNumberFormat="1" applyFont="1" applyFill="1" applyBorder="1" applyAlignment="1">
      <alignment horizontal="center"/>
    </xf>
    <xf numFmtId="1" fontId="21" fillId="4" borderId="237" xfId="40" applyNumberFormat="1" applyFont="1" applyFill="1" applyBorder="1" applyAlignment="1">
      <alignment horizontal="center"/>
    </xf>
    <xf numFmtId="1" fontId="21" fillId="4" borderId="238" xfId="40" applyNumberFormat="1" applyFont="1" applyFill="1" applyBorder="1" applyAlignment="1">
      <alignment horizontal="center"/>
    </xf>
    <xf numFmtId="1" fontId="21" fillId="4" borderId="239" xfId="40" applyNumberFormat="1" applyFont="1" applyFill="1" applyBorder="1" applyAlignment="1">
      <alignment horizontal="center" vertical="center" shrinkToFit="1"/>
    </xf>
    <xf numFmtId="0" fontId="21" fillId="0" borderId="173" xfId="46" applyFont="1" applyBorder="1" applyAlignment="1" applyProtection="1">
      <alignment horizontal="center" vertical="center"/>
      <protection locked="0"/>
    </xf>
    <xf numFmtId="0" fontId="21" fillId="25" borderId="168" xfId="40" applyFont="1" applyFill="1" applyBorder="1" applyAlignment="1">
      <alignment horizontal="center"/>
    </xf>
    <xf numFmtId="0" fontId="27" fillId="4" borderId="241" xfId="40" applyFont="1" applyFill="1" applyBorder="1"/>
    <xf numFmtId="0" fontId="26" fillId="4" borderId="242" xfId="40" applyFont="1" applyFill="1" applyBorder="1" applyAlignment="1">
      <alignment horizontal="center"/>
    </xf>
    <xf numFmtId="0" fontId="21" fillId="0" borderId="243" xfId="40" applyFont="1" applyBorder="1" applyProtection="1">
      <protection locked="0"/>
    </xf>
    <xf numFmtId="0" fontId="30" fillId="25" borderId="174" xfId="46" applyFont="1" applyFill="1" applyBorder="1"/>
    <xf numFmtId="0" fontId="24" fillId="25" borderId="183" xfId="46" applyFont="1" applyFill="1" applyBorder="1" applyAlignment="1">
      <alignment horizontal="center"/>
    </xf>
    <xf numFmtId="0" fontId="21" fillId="4" borderId="244" xfId="0" applyFont="1" applyFill="1" applyBorder="1" applyAlignment="1">
      <alignment horizontal="center" vertical="center" wrapText="1"/>
    </xf>
    <xf numFmtId="0" fontId="21" fillId="4" borderId="245" xfId="40" applyFont="1" applyFill="1" applyBorder="1"/>
    <xf numFmtId="1" fontId="21" fillId="0" borderId="246" xfId="40" applyNumberFormat="1" applyFont="1" applyBorder="1" applyAlignment="1" applyProtection="1">
      <alignment horizontal="center"/>
      <protection locked="0"/>
    </xf>
    <xf numFmtId="1" fontId="21" fillId="0" borderId="247" xfId="40" applyNumberFormat="1" applyFont="1" applyBorder="1" applyAlignment="1" applyProtection="1">
      <alignment horizontal="center"/>
      <protection locked="0"/>
    </xf>
    <xf numFmtId="0" fontId="21" fillId="0" borderId="247" xfId="40" applyFont="1" applyBorder="1" applyAlignment="1" applyProtection="1">
      <alignment horizontal="center"/>
      <protection locked="0"/>
    </xf>
    <xf numFmtId="0" fontId="21" fillId="0" borderId="248" xfId="40" applyFont="1" applyBorder="1" applyAlignment="1" applyProtection="1">
      <alignment horizontal="center"/>
      <protection locked="0"/>
    </xf>
    <xf numFmtId="0" fontId="21" fillId="0" borderId="249" xfId="40" applyFont="1" applyBorder="1" applyAlignment="1" applyProtection="1">
      <alignment horizontal="center"/>
      <protection locked="0"/>
    </xf>
    <xf numFmtId="1" fontId="21" fillId="0" borderId="249" xfId="40" applyNumberFormat="1" applyFont="1" applyBorder="1" applyAlignment="1" applyProtection="1">
      <alignment horizontal="center"/>
      <protection locked="0"/>
    </xf>
    <xf numFmtId="0" fontId="21" fillId="0" borderId="250" xfId="40" applyFont="1" applyBorder="1" applyAlignment="1" applyProtection="1">
      <alignment horizontal="center"/>
      <protection locked="0"/>
    </xf>
    <xf numFmtId="0" fontId="21" fillId="0" borderId="251" xfId="40" applyFont="1" applyBorder="1" applyAlignment="1" applyProtection="1">
      <alignment horizontal="center"/>
      <protection locked="0"/>
    </xf>
    <xf numFmtId="0" fontId="33" fillId="25" borderId="252" xfId="46" applyFont="1" applyFill="1" applyBorder="1"/>
    <xf numFmtId="0" fontId="33" fillId="25" borderId="233" xfId="46" applyFont="1" applyFill="1" applyBorder="1"/>
    <xf numFmtId="0" fontId="21" fillId="4" borderId="247" xfId="40" applyFont="1" applyFill="1" applyBorder="1" applyAlignment="1">
      <alignment horizontal="center"/>
    </xf>
    <xf numFmtId="0" fontId="21" fillId="4" borderId="253" xfId="40" applyFont="1" applyFill="1" applyBorder="1"/>
    <xf numFmtId="1" fontId="21" fillId="0" borderId="254" xfId="40" applyNumberFormat="1" applyFont="1" applyBorder="1" applyAlignment="1" applyProtection="1">
      <alignment horizontal="center"/>
      <protection locked="0"/>
    </xf>
    <xf numFmtId="0" fontId="21" fillId="0" borderId="255" xfId="40" applyFont="1" applyBorder="1" applyAlignment="1" applyProtection="1">
      <alignment horizontal="center"/>
      <protection locked="0"/>
    </xf>
    <xf numFmtId="0" fontId="33" fillId="0" borderId="250" xfId="46" applyFont="1" applyBorder="1"/>
    <xf numFmtId="0" fontId="21" fillId="0" borderId="256" xfId="40" applyFont="1" applyBorder="1" applyAlignment="1" applyProtection="1">
      <alignment horizontal="center"/>
      <protection locked="0"/>
    </xf>
    <xf numFmtId="1" fontId="21" fillId="0" borderId="174" xfId="40" applyNumberFormat="1" applyFont="1" applyBorder="1" applyAlignment="1" applyProtection="1">
      <alignment horizontal="center"/>
      <protection locked="0"/>
    </xf>
    <xf numFmtId="0" fontId="21" fillId="0" borderId="174" xfId="40" applyFont="1" applyBorder="1" applyAlignment="1" applyProtection="1">
      <alignment horizontal="center"/>
      <protection locked="0"/>
    </xf>
    <xf numFmtId="0" fontId="21" fillId="0" borderId="175" xfId="40" applyFont="1" applyBorder="1" applyAlignment="1" applyProtection="1">
      <alignment horizontal="center"/>
      <protection locked="0"/>
    </xf>
    <xf numFmtId="0" fontId="33" fillId="25" borderId="257" xfId="50" applyFill="1" applyBorder="1" applyAlignment="1">
      <alignment horizontal="left" vertical="center" wrapText="1"/>
    </xf>
    <xf numFmtId="0" fontId="33" fillId="25" borderId="252" xfId="50" applyFill="1" applyBorder="1" applyAlignment="1">
      <alignment horizontal="left" vertical="center" wrapText="1"/>
    </xf>
    <xf numFmtId="0" fontId="33" fillId="25" borderId="257" xfId="46" applyFont="1" applyFill="1" applyBorder="1"/>
    <xf numFmtId="0" fontId="33" fillId="25" borderId="258" xfId="46" applyFont="1" applyFill="1" applyBorder="1"/>
    <xf numFmtId="1" fontId="23" fillId="25" borderId="257" xfId="46" applyNumberFormat="1" applyFont="1" applyFill="1" applyBorder="1" applyAlignment="1">
      <alignment horizontal="center" vertical="center"/>
    </xf>
    <xf numFmtId="0" fontId="30" fillId="25" borderId="261" xfId="46" applyFont="1" applyFill="1" applyBorder="1" applyAlignment="1">
      <alignment horizontal="center"/>
    </xf>
    <xf numFmtId="0" fontId="21" fillId="25" borderId="261" xfId="46" applyFont="1" applyFill="1" applyBorder="1"/>
    <xf numFmtId="1" fontId="21" fillId="4" borderId="262" xfId="40" applyNumberFormat="1" applyFont="1" applyFill="1" applyBorder="1" applyAlignment="1">
      <alignment horizontal="center"/>
    </xf>
    <xf numFmtId="1" fontId="21" fillId="4" borderId="263" xfId="40" applyNumberFormat="1" applyFont="1" applyFill="1" applyBorder="1" applyAlignment="1">
      <alignment horizontal="center"/>
    </xf>
    <xf numFmtId="1" fontId="21" fillId="4" borderId="256" xfId="40" applyNumberFormat="1" applyFont="1" applyFill="1" applyBorder="1" applyAlignment="1">
      <alignment horizontal="center"/>
    </xf>
    <xf numFmtId="1" fontId="21" fillId="4" borderId="264" xfId="40" applyNumberFormat="1" applyFont="1" applyFill="1" applyBorder="1" applyAlignment="1">
      <alignment horizontal="center"/>
    </xf>
    <xf numFmtId="1" fontId="23" fillId="4" borderId="265" xfId="40" applyNumberFormat="1" applyFont="1" applyFill="1" applyBorder="1" applyAlignment="1">
      <alignment horizontal="center"/>
    </xf>
    <xf numFmtId="0" fontId="21" fillId="4" borderId="262" xfId="40" applyFont="1" applyFill="1" applyBorder="1"/>
    <xf numFmtId="0" fontId="21" fillId="4" borderId="263" xfId="40" applyFont="1" applyFill="1" applyBorder="1"/>
    <xf numFmtId="0" fontId="21" fillId="4" borderId="266" xfId="40" applyFont="1" applyFill="1" applyBorder="1"/>
    <xf numFmtId="0" fontId="21" fillId="4" borderId="264" xfId="40" applyFont="1" applyFill="1" applyBorder="1"/>
    <xf numFmtId="0" fontId="30" fillId="25" borderId="261" xfId="46" applyFont="1" applyFill="1" applyBorder="1"/>
    <xf numFmtId="0" fontId="21" fillId="4" borderId="250" xfId="40" applyFont="1" applyFill="1" applyBorder="1"/>
    <xf numFmtId="1" fontId="21" fillId="4" borderId="253" xfId="40" applyNumberFormat="1" applyFont="1" applyFill="1" applyBorder="1" applyAlignment="1">
      <alignment horizontal="center"/>
    </xf>
    <xf numFmtId="1" fontId="21" fillId="4" borderId="267" xfId="40" applyNumberFormat="1" applyFont="1" applyFill="1" applyBorder="1" applyAlignment="1">
      <alignment horizontal="center"/>
    </xf>
    <xf numFmtId="0" fontId="21" fillId="4" borderId="268" xfId="40" applyFont="1" applyFill="1" applyBorder="1" applyAlignment="1">
      <alignment horizontal="left"/>
    </xf>
    <xf numFmtId="0" fontId="30" fillId="4" borderId="269" xfId="40" applyFont="1" applyFill="1" applyBorder="1" applyAlignment="1">
      <alignment horizontal="center"/>
    </xf>
    <xf numFmtId="0" fontId="21" fillId="4" borderId="269" xfId="40" applyFont="1" applyFill="1" applyBorder="1"/>
    <xf numFmtId="1" fontId="21" fillId="4" borderId="270" xfId="40" applyNumberFormat="1" applyFont="1" applyFill="1" applyBorder="1" applyAlignment="1">
      <alignment horizontal="center"/>
    </xf>
    <xf numFmtId="1" fontId="21" fillId="4" borderId="271" xfId="40" applyNumberFormat="1" applyFont="1" applyFill="1" applyBorder="1" applyAlignment="1">
      <alignment horizontal="center"/>
    </xf>
    <xf numFmtId="1" fontId="21" fillId="4" borderId="272" xfId="40" applyNumberFormat="1" applyFont="1" applyFill="1" applyBorder="1" applyAlignment="1">
      <alignment horizontal="center"/>
    </xf>
    <xf numFmtId="1" fontId="21" fillId="4" borderId="273" xfId="40" applyNumberFormat="1" applyFont="1" applyFill="1" applyBorder="1" applyAlignment="1">
      <alignment horizontal="center"/>
    </xf>
    <xf numFmtId="1" fontId="21" fillId="4" borderId="274" xfId="40" applyNumberFormat="1" applyFont="1" applyFill="1" applyBorder="1" applyAlignment="1">
      <alignment horizontal="center"/>
    </xf>
    <xf numFmtId="1" fontId="23" fillId="4" borderId="275" xfId="40" applyNumberFormat="1" applyFont="1" applyFill="1" applyBorder="1" applyAlignment="1">
      <alignment horizontal="center"/>
    </xf>
    <xf numFmtId="0" fontId="27" fillId="0" borderId="240" xfId="40" applyFont="1" applyBorder="1"/>
    <xf numFmtId="0" fontId="27" fillId="0" borderId="261" xfId="40" applyFont="1" applyBorder="1"/>
    <xf numFmtId="0" fontId="33" fillId="0" borderId="240" xfId="40" applyFont="1" applyBorder="1"/>
    <xf numFmtId="0" fontId="33" fillId="0" borderId="261" xfId="40" applyFont="1" applyBorder="1"/>
    <xf numFmtId="1" fontId="21" fillId="4" borderId="266" xfId="40" applyNumberFormat="1" applyFont="1" applyFill="1" applyBorder="1" applyAlignment="1">
      <alignment horizontal="center"/>
    </xf>
    <xf numFmtId="0" fontId="21" fillId="31" borderId="243" xfId="40" applyFont="1" applyFill="1" applyBorder="1" applyProtection="1">
      <protection locked="0"/>
    </xf>
    <xf numFmtId="0" fontId="21" fillId="0" borderId="266" xfId="39" applyFont="1" applyBorder="1" applyAlignment="1" applyProtection="1">
      <alignment horizontal="center"/>
      <protection locked="0"/>
    </xf>
    <xf numFmtId="1" fontId="21" fillId="4" borderId="250" xfId="40" applyNumberFormat="1" applyFont="1" applyFill="1" applyBorder="1" applyAlignment="1">
      <alignment horizontal="center"/>
    </xf>
    <xf numFmtId="0" fontId="21" fillId="0" borderId="263" xfId="39" applyFont="1" applyBorder="1" applyAlignment="1" applyProtection="1">
      <alignment horizontal="center"/>
      <protection locked="0"/>
    </xf>
    <xf numFmtId="0" fontId="21" fillId="0" borderId="280" xfId="39" applyFont="1" applyBorder="1" applyAlignment="1" applyProtection="1">
      <alignment horizontal="center"/>
      <protection locked="0"/>
    </xf>
    <xf numFmtId="0" fontId="21" fillId="0" borderId="281" xfId="39" applyFont="1" applyBorder="1" applyAlignment="1" applyProtection="1">
      <alignment horizontal="center"/>
      <protection locked="0"/>
    </xf>
    <xf numFmtId="1" fontId="21" fillId="4" borderId="282" xfId="40" applyNumberFormat="1" applyFont="1" applyFill="1" applyBorder="1" applyAlignment="1">
      <alignment horizontal="center"/>
    </xf>
    <xf numFmtId="1" fontId="21" fillId="4" borderId="247" xfId="40" applyNumberFormat="1" applyFont="1" applyFill="1" applyBorder="1" applyAlignment="1">
      <alignment horizontal="center"/>
    </xf>
    <xf numFmtId="1" fontId="21" fillId="4" borderId="249" xfId="40" applyNumberFormat="1" applyFont="1" applyFill="1" applyBorder="1" applyAlignment="1">
      <alignment horizontal="center"/>
    </xf>
    <xf numFmtId="1" fontId="21" fillId="4" borderId="283" xfId="40" applyNumberFormat="1" applyFont="1" applyFill="1" applyBorder="1" applyAlignment="1">
      <alignment horizontal="center" vertical="center" shrinkToFit="1"/>
    </xf>
    <xf numFmtId="0" fontId="21" fillId="0" borderId="284" xfId="46" applyFont="1" applyBorder="1" applyAlignment="1" applyProtection="1">
      <alignment horizontal="center" vertical="center"/>
      <protection locked="0"/>
    </xf>
    <xf numFmtId="0" fontId="21" fillId="25" borderId="289" xfId="40" applyFont="1" applyFill="1" applyBorder="1" applyAlignment="1">
      <alignment horizontal="center"/>
    </xf>
    <xf numFmtId="1" fontId="21" fillId="0" borderId="286" xfId="40" applyNumberFormat="1" applyFont="1" applyBorder="1" applyAlignment="1" applyProtection="1">
      <alignment horizontal="center"/>
      <protection locked="0"/>
    </xf>
    <xf numFmtId="1" fontId="21" fillId="4" borderId="292" xfId="40" applyNumberFormat="1" applyFont="1" applyFill="1" applyBorder="1" applyAlignment="1">
      <alignment horizontal="center" vertical="center" shrinkToFit="1"/>
    </xf>
    <xf numFmtId="0" fontId="27" fillId="4" borderId="298" xfId="40" applyFont="1" applyFill="1" applyBorder="1"/>
    <xf numFmtId="0" fontId="26" fillId="4" borderId="299" xfId="40" applyFont="1" applyFill="1" applyBorder="1" applyAlignment="1">
      <alignment horizontal="center"/>
    </xf>
    <xf numFmtId="0" fontId="30" fillId="30" borderId="285" xfId="40" applyFont="1" applyFill="1" applyBorder="1" applyAlignment="1" applyProtection="1">
      <alignment horizontal="center" vertical="center"/>
      <protection locked="0"/>
    </xf>
    <xf numFmtId="0" fontId="21" fillId="0" borderId="287" xfId="40" applyFont="1" applyBorder="1" applyProtection="1">
      <protection locked="0"/>
    </xf>
    <xf numFmtId="0" fontId="33" fillId="25" borderId="300" xfId="50" applyFill="1" applyBorder="1" applyAlignment="1">
      <alignment horizontal="left" vertical="center" wrapText="1"/>
    </xf>
    <xf numFmtId="0" fontId="33" fillId="25" borderId="295" xfId="46" applyFont="1" applyFill="1" applyBorder="1"/>
    <xf numFmtId="0" fontId="33" fillId="25" borderId="300" xfId="46" applyFont="1" applyFill="1" applyBorder="1"/>
    <xf numFmtId="0" fontId="33" fillId="25" borderId="301" xfId="46" applyFont="1" applyFill="1" applyBorder="1"/>
    <xf numFmtId="1" fontId="23" fillId="25" borderId="300" xfId="46" applyNumberFormat="1" applyFont="1" applyFill="1" applyBorder="1" applyAlignment="1">
      <alignment horizontal="center" vertical="center"/>
    </xf>
    <xf numFmtId="0" fontId="30" fillId="25" borderId="289" xfId="46" applyFont="1" applyFill="1" applyBorder="1" applyAlignment="1">
      <alignment horizontal="center"/>
    </xf>
    <xf numFmtId="0" fontId="21" fillId="25" borderId="289" xfId="46" applyFont="1" applyFill="1" applyBorder="1"/>
    <xf numFmtId="1" fontId="21" fillId="4" borderId="304" xfId="40" applyNumberFormat="1" applyFont="1" applyFill="1" applyBorder="1" applyAlignment="1">
      <alignment horizontal="center"/>
    </xf>
    <xf numFmtId="1" fontId="21" fillId="4" borderId="296" xfId="40" applyNumberFormat="1" applyFont="1" applyFill="1" applyBorder="1" applyAlignment="1">
      <alignment horizontal="center"/>
    </xf>
    <xf numFmtId="1" fontId="21" fillId="4" borderId="291" xfId="40" applyNumberFormat="1" applyFont="1" applyFill="1" applyBorder="1" applyAlignment="1">
      <alignment horizontal="center"/>
    </xf>
    <xf numFmtId="1" fontId="21" fillId="4" borderId="305" xfId="40" applyNumberFormat="1" applyFont="1" applyFill="1" applyBorder="1" applyAlignment="1">
      <alignment horizontal="center"/>
    </xf>
    <xf numFmtId="1" fontId="23" fillId="4" borderId="292" xfId="40" applyNumberFormat="1" applyFont="1" applyFill="1" applyBorder="1" applyAlignment="1">
      <alignment horizontal="center"/>
    </xf>
    <xf numFmtId="0" fontId="21" fillId="4" borderId="304" xfId="40" applyFont="1" applyFill="1" applyBorder="1"/>
    <xf numFmtId="0" fontId="21" fillId="4" borderId="296" xfId="40" applyFont="1" applyFill="1" applyBorder="1"/>
    <xf numFmtId="0" fontId="21" fillId="4" borderId="288" xfId="40" applyFont="1" applyFill="1" applyBorder="1"/>
    <xf numFmtId="0" fontId="21" fillId="4" borderId="305" xfId="40" applyFont="1" applyFill="1" applyBorder="1"/>
    <xf numFmtId="0" fontId="30" fillId="25" borderId="289" xfId="46" applyFont="1" applyFill="1" applyBorder="1"/>
    <xf numFmtId="0" fontId="21" fillId="4" borderId="286" xfId="40" applyFont="1" applyFill="1" applyBorder="1"/>
    <xf numFmtId="1" fontId="21" fillId="4" borderId="306" xfId="40" applyNumberFormat="1" applyFont="1" applyFill="1" applyBorder="1" applyAlignment="1">
      <alignment horizontal="center"/>
    </xf>
    <xf numFmtId="1" fontId="21" fillId="4" borderId="299" xfId="40" applyNumberFormat="1" applyFont="1" applyFill="1" applyBorder="1" applyAlignment="1">
      <alignment horizontal="center"/>
    </xf>
    <xf numFmtId="0" fontId="21" fillId="4" borderId="307" xfId="40" applyFont="1" applyFill="1" applyBorder="1" applyAlignment="1">
      <alignment horizontal="left"/>
    </xf>
    <xf numFmtId="0" fontId="30" fillId="4" borderId="308" xfId="40" applyFont="1" applyFill="1" applyBorder="1" applyAlignment="1">
      <alignment horizontal="center"/>
    </xf>
    <xf numFmtId="0" fontId="21" fillId="4" borderId="308" xfId="40" applyFont="1" applyFill="1" applyBorder="1"/>
    <xf numFmtId="1" fontId="21" fillId="4" borderId="309" xfId="40" applyNumberFormat="1" applyFont="1" applyFill="1" applyBorder="1" applyAlignment="1">
      <alignment horizontal="center"/>
    </xf>
    <xf numFmtId="1" fontId="21" fillId="4" borderId="310" xfId="40" applyNumberFormat="1" applyFont="1" applyFill="1" applyBorder="1" applyAlignment="1">
      <alignment horizontal="center"/>
    </xf>
    <xf numFmtId="1" fontId="21" fillId="4" borderId="311" xfId="40" applyNumberFormat="1" applyFont="1" applyFill="1" applyBorder="1" applyAlignment="1">
      <alignment horizontal="center"/>
    </xf>
    <xf numFmtId="1" fontId="21" fillId="4" borderId="312" xfId="40" applyNumberFormat="1" applyFont="1" applyFill="1" applyBorder="1" applyAlignment="1">
      <alignment horizontal="center"/>
    </xf>
    <xf numFmtId="1" fontId="21" fillId="4" borderId="313" xfId="40" applyNumberFormat="1" applyFont="1" applyFill="1" applyBorder="1" applyAlignment="1">
      <alignment horizontal="center"/>
    </xf>
    <xf numFmtId="1" fontId="23" fillId="4" borderId="314" xfId="40" applyNumberFormat="1" applyFont="1" applyFill="1" applyBorder="1" applyAlignment="1">
      <alignment horizontal="center"/>
    </xf>
    <xf numFmtId="0" fontId="27" fillId="0" borderId="285" xfId="40" applyFont="1" applyBorder="1"/>
    <xf numFmtId="0" fontId="27" fillId="0" borderId="289" xfId="40" applyFont="1" applyBorder="1"/>
    <xf numFmtId="0" fontId="33" fillId="0" borderId="285" xfId="40" applyFont="1" applyBorder="1"/>
    <xf numFmtId="0" fontId="33" fillId="0" borderId="289" xfId="40" applyFont="1" applyBorder="1"/>
    <xf numFmtId="0" fontId="21" fillId="0" borderId="167" xfId="46" applyFont="1" applyBorder="1" applyAlignment="1" applyProtection="1">
      <alignment horizontal="center" vertical="center"/>
      <protection locked="0"/>
    </xf>
    <xf numFmtId="0" fontId="21" fillId="0" borderId="321" xfId="40" applyFont="1" applyBorder="1" applyProtection="1">
      <protection locked="0"/>
    </xf>
    <xf numFmtId="0" fontId="21" fillId="0" borderId="322" xfId="39" applyFont="1" applyBorder="1" applyAlignment="1" applyProtection="1">
      <alignment horizontal="center"/>
      <protection locked="0"/>
    </xf>
    <xf numFmtId="1" fontId="21" fillId="4" borderId="323" xfId="40" applyNumberFormat="1" applyFont="1" applyFill="1" applyBorder="1" applyAlignment="1">
      <alignment horizontal="center"/>
    </xf>
    <xf numFmtId="0" fontId="21" fillId="0" borderId="324" xfId="39" applyFont="1" applyBorder="1" applyAlignment="1" applyProtection="1">
      <alignment horizontal="center"/>
      <protection locked="0"/>
    </xf>
    <xf numFmtId="0" fontId="21" fillId="0" borderId="325" xfId="39" applyFont="1" applyBorder="1" applyAlignment="1" applyProtection="1">
      <alignment horizontal="center"/>
      <protection locked="0"/>
    </xf>
    <xf numFmtId="0" fontId="21" fillId="0" borderId="326" xfId="39" applyFont="1" applyBorder="1" applyAlignment="1" applyProtection="1">
      <alignment horizontal="center"/>
      <protection locked="0"/>
    </xf>
    <xf numFmtId="1" fontId="21" fillId="4" borderId="327" xfId="40" applyNumberFormat="1" applyFont="1" applyFill="1" applyBorder="1" applyAlignment="1">
      <alignment horizontal="center"/>
    </xf>
    <xf numFmtId="1" fontId="21" fillId="4" borderId="322" xfId="40" applyNumberFormat="1" applyFont="1" applyFill="1" applyBorder="1" applyAlignment="1">
      <alignment horizontal="center"/>
    </xf>
    <xf numFmtId="1" fontId="21" fillId="4" borderId="328" xfId="40" applyNumberFormat="1" applyFont="1" applyFill="1" applyBorder="1" applyAlignment="1">
      <alignment horizontal="center" vertical="center" shrinkToFit="1"/>
    </xf>
    <xf numFmtId="0" fontId="21" fillId="30" borderId="330" xfId="40" applyFont="1" applyFill="1" applyBorder="1" applyAlignment="1">
      <alignment horizontal="center"/>
    </xf>
    <xf numFmtId="0" fontId="21" fillId="0" borderId="331" xfId="39" applyFont="1" applyBorder="1" applyAlignment="1" applyProtection="1">
      <alignment horizontal="center"/>
      <protection locked="0"/>
    </xf>
    <xf numFmtId="0" fontId="21" fillId="0" borderId="333" xfId="39" applyFont="1" applyBorder="1" applyAlignment="1" applyProtection="1">
      <alignment horizontal="center"/>
      <protection locked="0"/>
    </xf>
    <xf numFmtId="1" fontId="21" fillId="4" borderId="334" xfId="40" applyNumberFormat="1" applyFont="1" applyFill="1" applyBorder="1" applyAlignment="1">
      <alignment horizontal="center"/>
    </xf>
    <xf numFmtId="1" fontId="21" fillId="4" borderId="335" xfId="40" applyNumberFormat="1" applyFont="1" applyFill="1" applyBorder="1" applyAlignment="1">
      <alignment horizontal="center"/>
    </xf>
    <xf numFmtId="0" fontId="21" fillId="30" borderId="330" xfId="40" applyFont="1" applyFill="1" applyBorder="1" applyAlignment="1" applyProtection="1">
      <alignment horizontal="center" vertical="center"/>
      <protection locked="0"/>
    </xf>
    <xf numFmtId="0" fontId="21" fillId="0" borderId="336" xfId="46" applyFont="1" applyBorder="1" applyAlignment="1" applyProtection="1">
      <alignment horizontal="center" vertical="center"/>
      <protection locked="0"/>
    </xf>
    <xf numFmtId="0" fontId="30" fillId="30" borderId="337" xfId="40" applyFont="1" applyFill="1" applyBorder="1" applyAlignment="1" applyProtection="1">
      <alignment horizontal="center" vertical="center"/>
      <protection locked="0"/>
    </xf>
    <xf numFmtId="0" fontId="21" fillId="0" borderId="338" xfId="40" applyFont="1" applyBorder="1" applyProtection="1">
      <protection locked="0"/>
    </xf>
    <xf numFmtId="0" fontId="21" fillId="0" borderId="339" xfId="39" applyFont="1" applyBorder="1" applyAlignment="1" applyProtection="1">
      <alignment horizontal="center"/>
      <protection locked="0"/>
    </xf>
    <xf numFmtId="0" fontId="21" fillId="0" borderId="340" xfId="39" applyFont="1" applyBorder="1" applyAlignment="1" applyProtection="1">
      <alignment horizontal="center"/>
      <protection locked="0"/>
    </xf>
    <xf numFmtId="0" fontId="21" fillId="0" borderId="341" xfId="39" applyFont="1" applyBorder="1" applyAlignment="1" applyProtection="1">
      <alignment horizontal="center"/>
      <protection locked="0"/>
    </xf>
    <xf numFmtId="0" fontId="21" fillId="0" borderId="342" xfId="39" applyFont="1" applyBorder="1" applyAlignment="1" applyProtection="1">
      <alignment horizontal="center"/>
      <protection locked="0"/>
    </xf>
    <xf numFmtId="0" fontId="33" fillId="25" borderId="343" xfId="50" applyFill="1" applyBorder="1" applyAlignment="1">
      <alignment horizontal="left" vertical="center" wrapText="1"/>
    </xf>
    <xf numFmtId="0" fontId="33" fillId="25" borderId="344" xfId="46" applyFont="1" applyFill="1" applyBorder="1"/>
    <xf numFmtId="0" fontId="33" fillId="25" borderId="343" xfId="46" applyFont="1" applyFill="1" applyBorder="1"/>
    <xf numFmtId="0" fontId="33" fillId="25" borderId="345" xfId="46" applyFont="1" applyFill="1" applyBorder="1"/>
    <xf numFmtId="1" fontId="23" fillId="25" borderId="343" xfId="46" applyNumberFormat="1" applyFont="1" applyFill="1" applyBorder="1" applyAlignment="1">
      <alignment horizontal="center" vertical="center"/>
    </xf>
    <xf numFmtId="0" fontId="30" fillId="25" borderId="332" xfId="46" applyFont="1" applyFill="1" applyBorder="1" applyAlignment="1">
      <alignment horizontal="center"/>
    </xf>
    <xf numFmtId="0" fontId="21" fillId="25" borderId="332" xfId="46" applyFont="1" applyFill="1" applyBorder="1"/>
    <xf numFmtId="1" fontId="21" fillId="4" borderId="346" xfId="40" applyNumberFormat="1" applyFont="1" applyFill="1" applyBorder="1" applyAlignment="1">
      <alignment horizontal="center"/>
    </xf>
    <xf numFmtId="1" fontId="21" fillId="4" borderId="347" xfId="40" applyNumberFormat="1" applyFont="1" applyFill="1" applyBorder="1" applyAlignment="1">
      <alignment horizontal="center"/>
    </xf>
    <xf numFmtId="1" fontId="21" fillId="4" borderId="348" xfId="40" applyNumberFormat="1" applyFont="1" applyFill="1" applyBorder="1" applyAlignment="1">
      <alignment horizontal="center"/>
    </xf>
    <xf numFmtId="1" fontId="21" fillId="4" borderId="349" xfId="40" applyNumberFormat="1" applyFont="1" applyFill="1" applyBorder="1" applyAlignment="1">
      <alignment horizontal="center"/>
    </xf>
    <xf numFmtId="1" fontId="23" fillId="4" borderId="350" xfId="40" applyNumberFormat="1" applyFont="1" applyFill="1" applyBorder="1" applyAlignment="1">
      <alignment horizontal="center"/>
    </xf>
    <xf numFmtId="0" fontId="21" fillId="4" borderId="346" xfId="40" applyFont="1" applyFill="1" applyBorder="1"/>
    <xf numFmtId="0" fontId="21" fillId="4" borderId="347" xfId="40" applyFont="1" applyFill="1" applyBorder="1"/>
    <xf numFmtId="0" fontId="21" fillId="4" borderId="351" xfId="40" applyFont="1" applyFill="1" applyBorder="1"/>
    <xf numFmtId="0" fontId="21" fillId="4" borderId="349" xfId="40" applyFont="1" applyFill="1" applyBorder="1"/>
    <xf numFmtId="0" fontId="30" fillId="25" borderId="332" xfId="46" applyFont="1" applyFill="1" applyBorder="1"/>
    <xf numFmtId="0" fontId="21" fillId="4" borderId="352" xfId="40" applyFont="1" applyFill="1" applyBorder="1"/>
    <xf numFmtId="1" fontId="21" fillId="4" borderId="353" xfId="40" applyNumberFormat="1" applyFont="1" applyFill="1" applyBorder="1" applyAlignment="1">
      <alignment horizontal="center"/>
    </xf>
    <xf numFmtId="1" fontId="21" fillId="4" borderId="340" xfId="40" applyNumberFormat="1" applyFont="1" applyFill="1" applyBorder="1" applyAlignment="1">
      <alignment horizontal="center"/>
    </xf>
    <xf numFmtId="0" fontId="21" fillId="4" borderId="354" xfId="40" applyFont="1" applyFill="1" applyBorder="1" applyAlignment="1">
      <alignment horizontal="left"/>
    </xf>
    <xf numFmtId="0" fontId="30" fillId="4" borderId="355" xfId="40" applyFont="1" applyFill="1" applyBorder="1" applyAlignment="1">
      <alignment horizontal="center"/>
    </xf>
    <xf numFmtId="0" fontId="21" fillId="4" borderId="355" xfId="40" applyFont="1" applyFill="1" applyBorder="1"/>
    <xf numFmtId="1" fontId="21" fillId="4" borderId="356" xfId="40" applyNumberFormat="1" applyFont="1" applyFill="1" applyBorder="1" applyAlignment="1">
      <alignment horizontal="center"/>
    </xf>
    <xf numFmtId="1" fontId="21" fillId="4" borderId="357" xfId="40" applyNumberFormat="1" applyFont="1" applyFill="1" applyBorder="1" applyAlignment="1">
      <alignment horizontal="center"/>
    </xf>
    <xf numFmtId="1" fontId="21" fillId="4" borderId="358" xfId="40" applyNumberFormat="1" applyFont="1" applyFill="1" applyBorder="1" applyAlignment="1">
      <alignment horizontal="center"/>
    </xf>
    <xf numFmtId="1" fontId="21" fillId="4" borderId="359" xfId="40" applyNumberFormat="1" applyFont="1" applyFill="1" applyBorder="1" applyAlignment="1">
      <alignment horizontal="center"/>
    </xf>
    <xf numFmtId="1" fontId="21" fillId="4" borderId="360" xfId="40" applyNumberFormat="1" applyFont="1" applyFill="1" applyBorder="1" applyAlignment="1">
      <alignment horizontal="center"/>
    </xf>
    <xf numFmtId="1" fontId="23" fillId="4" borderId="361" xfId="40" applyNumberFormat="1" applyFont="1" applyFill="1" applyBorder="1" applyAlignment="1">
      <alignment horizontal="center"/>
    </xf>
    <xf numFmtId="0" fontId="27" fillId="0" borderId="330" xfId="40" applyFont="1" applyBorder="1"/>
    <xf numFmtId="0" fontId="27" fillId="0" borderId="332" xfId="40" applyFont="1" applyBorder="1"/>
    <xf numFmtId="0" fontId="33" fillId="0" borderId="330" xfId="40" applyFont="1" applyBorder="1"/>
    <xf numFmtId="0" fontId="33" fillId="0" borderId="332" xfId="40" applyFont="1" applyBorder="1"/>
    <xf numFmtId="0" fontId="21" fillId="0" borderId="351" xfId="39" applyFont="1" applyBorder="1" applyAlignment="1" applyProtection="1">
      <alignment horizontal="center"/>
      <protection locked="0"/>
    </xf>
    <xf numFmtId="1" fontId="21" fillId="4" borderId="352" xfId="40" applyNumberFormat="1" applyFont="1" applyFill="1" applyBorder="1" applyAlignment="1">
      <alignment horizontal="center"/>
    </xf>
    <xf numFmtId="0" fontId="21" fillId="0" borderId="347" xfId="39" applyFont="1" applyBorder="1" applyAlignment="1" applyProtection="1">
      <alignment horizontal="center"/>
      <protection locked="0"/>
    </xf>
    <xf numFmtId="0" fontId="21" fillId="0" borderId="367" xfId="39" applyFont="1" applyBorder="1" applyAlignment="1" applyProtection="1">
      <alignment horizontal="center"/>
      <protection locked="0"/>
    </xf>
    <xf numFmtId="0" fontId="21" fillId="0" borderId="368" xfId="39" applyFont="1" applyBorder="1" applyAlignment="1" applyProtection="1">
      <alignment horizontal="center"/>
      <protection locked="0"/>
    </xf>
    <xf numFmtId="1" fontId="21" fillId="4" borderId="369" xfId="40" applyNumberFormat="1" applyFont="1" applyFill="1" applyBorder="1" applyAlignment="1">
      <alignment horizontal="center"/>
    </xf>
    <xf numFmtId="1" fontId="21" fillId="4" borderId="351" xfId="40" applyNumberFormat="1" applyFont="1" applyFill="1" applyBorder="1" applyAlignment="1">
      <alignment horizontal="center"/>
    </xf>
    <xf numFmtId="1" fontId="21" fillId="4" borderId="370" xfId="40" applyNumberFormat="1" applyFont="1" applyFill="1" applyBorder="1" applyAlignment="1">
      <alignment horizontal="center" vertical="center" shrinkToFit="1"/>
    </xf>
    <xf numFmtId="1" fontId="21" fillId="0" borderId="352" xfId="40" applyNumberFormat="1" applyFont="1" applyBorder="1" applyAlignment="1" applyProtection="1">
      <alignment horizontal="center"/>
      <protection locked="0"/>
    </xf>
    <xf numFmtId="1" fontId="21" fillId="4" borderId="371" xfId="40" applyNumberFormat="1" applyFont="1" applyFill="1" applyBorder="1" applyAlignment="1">
      <alignment horizontal="center"/>
    </xf>
    <xf numFmtId="1" fontId="21" fillId="4" borderId="339" xfId="40" applyNumberFormat="1" applyFont="1" applyFill="1" applyBorder="1" applyAlignment="1">
      <alignment horizontal="center"/>
    </xf>
    <xf numFmtId="0" fontId="21" fillId="0" borderId="344" xfId="46" applyFont="1" applyBorder="1" applyAlignment="1" applyProtection="1">
      <alignment horizontal="center" vertical="center"/>
      <protection locked="0"/>
    </xf>
    <xf numFmtId="0" fontId="21" fillId="0" borderId="372" xfId="46" applyFont="1" applyBorder="1" applyAlignment="1" applyProtection="1">
      <alignment horizontal="center" vertical="center"/>
      <protection locked="0"/>
    </xf>
    <xf numFmtId="0" fontId="21" fillId="25" borderId="362" xfId="40" applyFont="1" applyFill="1" applyBorder="1" applyAlignment="1">
      <alignment horizontal="center"/>
    </xf>
    <xf numFmtId="0" fontId="21" fillId="0" borderId="373" xfId="40" applyFont="1" applyBorder="1" applyProtection="1">
      <protection locked="0"/>
    </xf>
    <xf numFmtId="0" fontId="21" fillId="0" borderId="374" xfId="46" applyFont="1" applyBorder="1" applyAlignment="1" applyProtection="1">
      <alignment horizontal="center" vertical="center"/>
      <protection locked="0"/>
    </xf>
    <xf numFmtId="0" fontId="30" fillId="30" borderId="362" xfId="40" applyFont="1" applyFill="1" applyBorder="1" applyAlignment="1" applyProtection="1">
      <alignment horizontal="center" vertical="center"/>
      <protection locked="0"/>
    </xf>
    <xf numFmtId="0" fontId="33" fillId="25" borderId="375" xfId="46" applyFont="1" applyFill="1" applyBorder="1"/>
    <xf numFmtId="0" fontId="29" fillId="0" borderId="330" xfId="40" applyFont="1" applyBorder="1"/>
    <xf numFmtId="0" fontId="29" fillId="0" borderId="332" xfId="40" applyFont="1" applyBorder="1"/>
    <xf numFmtId="0" fontId="34" fillId="0" borderId="330" xfId="40" applyFont="1" applyBorder="1"/>
    <xf numFmtId="0" fontId="34" fillId="0" borderId="332" xfId="40" applyFont="1" applyBorder="1"/>
    <xf numFmtId="0" fontId="30" fillId="30" borderId="330" xfId="40" applyFont="1" applyFill="1" applyBorder="1" applyAlignment="1">
      <alignment horizontal="center" vertical="center"/>
    </xf>
    <xf numFmtId="1" fontId="21" fillId="4" borderId="350" xfId="40" applyNumberFormat="1" applyFont="1" applyFill="1" applyBorder="1" applyAlignment="1">
      <alignment horizontal="center" vertical="center" shrinkToFit="1"/>
    </xf>
    <xf numFmtId="0" fontId="16" fillId="0" borderId="330" xfId="40" applyBorder="1"/>
    <xf numFmtId="0" fontId="16" fillId="0" borderId="332" xfId="40" applyBorder="1"/>
    <xf numFmtId="0" fontId="21" fillId="31" borderId="321" xfId="40" applyFont="1" applyFill="1" applyBorder="1" applyProtection="1">
      <protection locked="0"/>
    </xf>
    <xf numFmtId="0" fontId="30" fillId="30" borderId="330" xfId="40" applyFont="1" applyFill="1" applyBorder="1" applyAlignment="1" applyProtection="1">
      <alignment horizontal="center" vertical="center"/>
      <protection locked="0"/>
    </xf>
    <xf numFmtId="0" fontId="27" fillId="4" borderId="378" xfId="40" applyFont="1" applyFill="1" applyBorder="1"/>
    <xf numFmtId="0" fontId="26" fillId="4" borderId="340" xfId="40" applyFont="1" applyFill="1" applyBorder="1" applyAlignment="1">
      <alignment horizontal="center"/>
    </xf>
    <xf numFmtId="0" fontId="21" fillId="4" borderId="185" xfId="0" applyFont="1" applyFill="1" applyBorder="1" applyAlignment="1">
      <alignment horizontal="center" vertical="center" wrapText="1"/>
    </xf>
    <xf numFmtId="1" fontId="21" fillId="0" borderId="380" xfId="40" applyNumberFormat="1" applyFont="1" applyBorder="1" applyAlignment="1" applyProtection="1">
      <alignment horizontal="center"/>
      <protection locked="0"/>
    </xf>
    <xf numFmtId="1" fontId="21" fillId="0" borderId="371" xfId="40" applyNumberFormat="1" applyFont="1" applyBorder="1" applyAlignment="1" applyProtection="1">
      <alignment horizontal="center"/>
      <protection locked="0"/>
    </xf>
    <xf numFmtId="0" fontId="21" fillId="0" borderId="371" xfId="40" applyFont="1" applyBorder="1" applyAlignment="1" applyProtection="1">
      <alignment horizontal="center"/>
      <protection locked="0"/>
    </xf>
    <xf numFmtId="0" fontId="21" fillId="0" borderId="381" xfId="40" applyFont="1" applyBorder="1" applyAlignment="1" applyProtection="1">
      <alignment horizontal="center"/>
      <protection locked="0"/>
    </xf>
    <xf numFmtId="0" fontId="21" fillId="0" borderId="339" xfId="40" applyFont="1" applyBorder="1" applyAlignment="1" applyProtection="1">
      <alignment horizontal="center"/>
      <protection locked="0"/>
    </xf>
    <xf numFmtId="1" fontId="21" fillId="0" borderId="339" xfId="40" applyNumberFormat="1" applyFont="1" applyBorder="1" applyAlignment="1" applyProtection="1">
      <alignment horizontal="center"/>
      <protection locked="0"/>
    </xf>
    <xf numFmtId="0" fontId="21" fillId="0" borderId="287" xfId="40" applyFont="1" applyBorder="1" applyAlignment="1" applyProtection="1">
      <alignment horizontal="center"/>
      <protection locked="0"/>
    </xf>
    <xf numFmtId="0" fontId="21" fillId="0" borderId="286" xfId="40" applyFont="1" applyBorder="1" applyAlignment="1" applyProtection="1">
      <alignment horizontal="center"/>
      <protection locked="0"/>
    </xf>
    <xf numFmtId="0" fontId="21" fillId="0" borderId="382" xfId="40" applyFont="1" applyBorder="1" applyAlignment="1" applyProtection="1">
      <alignment horizontal="center"/>
      <protection locked="0"/>
    </xf>
    <xf numFmtId="0" fontId="35" fillId="25" borderId="177" xfId="46" applyFill="1" applyBorder="1"/>
    <xf numFmtId="0" fontId="35" fillId="25" borderId="233" xfId="46" applyFill="1" applyBorder="1"/>
    <xf numFmtId="0" fontId="21" fillId="4" borderId="383" xfId="40" applyFont="1" applyFill="1" applyBorder="1" applyAlignment="1">
      <alignment horizontal="center"/>
    </xf>
    <xf numFmtId="0" fontId="21" fillId="4" borderId="306" xfId="40" applyFont="1" applyFill="1" applyBorder="1"/>
    <xf numFmtId="1" fontId="21" fillId="0" borderId="384" xfId="40" applyNumberFormat="1" applyFont="1" applyBorder="1" applyAlignment="1" applyProtection="1">
      <alignment horizontal="center"/>
      <protection locked="0"/>
    </xf>
    <xf numFmtId="0" fontId="21" fillId="0" borderId="385" xfId="40" applyFont="1" applyBorder="1" applyAlignment="1" applyProtection="1">
      <alignment horizontal="center"/>
      <protection locked="0"/>
    </xf>
    <xf numFmtId="0" fontId="33" fillId="25" borderId="177" xfId="50" applyFill="1" applyBorder="1" applyAlignment="1">
      <alignment horizontal="left" vertical="center" wrapText="1"/>
    </xf>
    <xf numFmtId="0" fontId="35" fillId="25" borderId="344" xfId="46" applyFill="1" applyBorder="1"/>
    <xf numFmtId="0" fontId="35" fillId="25" borderId="300" xfId="46" applyFill="1" applyBorder="1"/>
    <xf numFmtId="0" fontId="35" fillId="25" borderId="301" xfId="46" applyFill="1" applyBorder="1"/>
    <xf numFmtId="1" fontId="21" fillId="4" borderId="386" xfId="40" applyNumberFormat="1" applyFont="1" applyFill="1" applyBorder="1" applyAlignment="1">
      <alignment horizontal="center"/>
    </xf>
    <xf numFmtId="0" fontId="29" fillId="0" borderId="285" xfId="40" applyFont="1" applyBorder="1"/>
    <xf numFmtId="0" fontId="29" fillId="0" borderId="289" xfId="40" applyFont="1" applyBorder="1"/>
    <xf numFmtId="0" fontId="34" fillId="0" borderId="285" xfId="40" applyFont="1" applyBorder="1"/>
    <xf numFmtId="0" fontId="34" fillId="0" borderId="289" xfId="40" applyFont="1" applyBorder="1"/>
    <xf numFmtId="0" fontId="21" fillId="0" borderId="288" xfId="39" applyFont="1" applyBorder="1" applyAlignment="1" applyProtection="1">
      <alignment horizontal="center"/>
      <protection locked="0"/>
    </xf>
    <xf numFmtId="1" fontId="21" fillId="4" borderId="286" xfId="40" applyNumberFormat="1" applyFont="1" applyFill="1" applyBorder="1" applyAlignment="1">
      <alignment horizontal="center"/>
    </xf>
    <xf numFmtId="0" fontId="21" fillId="0" borderId="296" xfId="39" applyFont="1" applyBorder="1" applyAlignment="1" applyProtection="1">
      <alignment horizontal="center"/>
      <protection locked="0"/>
    </xf>
    <xf numFmtId="0" fontId="21" fillId="0" borderId="290" xfId="39" applyFont="1" applyBorder="1" applyAlignment="1" applyProtection="1">
      <alignment horizontal="center"/>
      <protection locked="0"/>
    </xf>
    <xf numFmtId="0" fontId="21" fillId="0" borderId="297" xfId="39" applyFont="1" applyBorder="1" applyAlignment="1" applyProtection="1">
      <alignment horizontal="center"/>
      <protection locked="0"/>
    </xf>
    <xf numFmtId="1" fontId="21" fillId="4" borderId="293" xfId="40" applyNumberFormat="1" applyFont="1" applyFill="1" applyBorder="1" applyAlignment="1">
      <alignment horizontal="center"/>
    </xf>
    <xf numFmtId="1" fontId="21" fillId="4" borderId="288" xfId="40" applyNumberFormat="1" applyFont="1" applyFill="1" applyBorder="1" applyAlignment="1">
      <alignment horizontal="center"/>
    </xf>
    <xf numFmtId="0" fontId="16" fillId="0" borderId="285" xfId="40" applyBorder="1"/>
    <xf numFmtId="0" fontId="16" fillId="0" borderId="289" xfId="40" applyBorder="1"/>
    <xf numFmtId="0" fontId="30" fillId="25" borderId="285" xfId="40" applyFont="1" applyFill="1" applyBorder="1" applyAlignment="1">
      <alignment horizontal="center" vertical="center"/>
    </xf>
    <xf numFmtId="0" fontId="30" fillId="30" borderId="294" xfId="40" applyFont="1" applyFill="1" applyBorder="1" applyAlignment="1" applyProtection="1">
      <alignment horizontal="center" vertical="center"/>
      <protection locked="0"/>
    </xf>
    <xf numFmtId="1" fontId="21" fillId="0" borderId="387" xfId="40" applyNumberFormat="1" applyFont="1" applyBorder="1" applyAlignment="1" applyProtection="1">
      <alignment horizontal="center"/>
      <protection locked="0"/>
    </xf>
    <xf numFmtId="1" fontId="21" fillId="0" borderId="383" xfId="40" applyNumberFormat="1" applyFont="1" applyBorder="1" applyAlignment="1" applyProtection="1">
      <alignment horizontal="center"/>
      <protection locked="0"/>
    </xf>
    <xf numFmtId="0" fontId="21" fillId="0" borderId="383" xfId="40" applyFont="1" applyBorder="1" applyAlignment="1" applyProtection="1">
      <alignment horizontal="center"/>
      <protection locked="0"/>
    </xf>
    <xf numFmtId="0" fontId="21" fillId="0" borderId="388" xfId="40" applyFont="1" applyBorder="1" applyAlignment="1" applyProtection="1">
      <alignment horizontal="center"/>
      <protection locked="0"/>
    </xf>
    <xf numFmtId="0" fontId="21" fillId="0" borderId="386" xfId="40" applyFont="1" applyBorder="1" applyAlignment="1" applyProtection="1">
      <alignment horizontal="center"/>
      <protection locked="0"/>
    </xf>
    <xf numFmtId="1" fontId="21" fillId="0" borderId="386" xfId="40" applyNumberFormat="1" applyFont="1" applyBorder="1" applyAlignment="1" applyProtection="1">
      <alignment horizontal="center"/>
      <protection locked="0"/>
    </xf>
    <xf numFmtId="0" fontId="21" fillId="0" borderId="389" xfId="40" applyFont="1" applyBorder="1" applyAlignment="1" applyProtection="1">
      <alignment horizontal="center"/>
      <protection locked="0"/>
    </xf>
    <xf numFmtId="0" fontId="21" fillId="25" borderId="390" xfId="46" applyFont="1" applyFill="1" applyBorder="1" applyAlignment="1">
      <alignment horizontal="left"/>
    </xf>
    <xf numFmtId="0" fontId="21" fillId="25" borderId="391" xfId="46" applyFont="1" applyFill="1" applyBorder="1" applyAlignment="1">
      <alignment horizontal="left"/>
    </xf>
    <xf numFmtId="0" fontId="30" fillId="25" borderId="392" xfId="46" applyFont="1" applyFill="1" applyBorder="1" applyAlignment="1">
      <alignment horizontal="center"/>
    </xf>
    <xf numFmtId="0" fontId="21" fillId="25" borderId="392" xfId="46" applyFont="1" applyFill="1" applyBorder="1"/>
    <xf numFmtId="1" fontId="21" fillId="4" borderId="393" xfId="40" applyNumberFormat="1" applyFont="1" applyFill="1" applyBorder="1" applyAlignment="1">
      <alignment horizontal="center"/>
    </xf>
    <xf numFmtId="1" fontId="21" fillId="4" borderId="394" xfId="40" applyNumberFormat="1" applyFont="1" applyFill="1" applyBorder="1" applyAlignment="1">
      <alignment horizontal="center"/>
    </xf>
    <xf numFmtId="1" fontId="21" fillId="4" borderId="395" xfId="40" applyNumberFormat="1" applyFont="1" applyFill="1" applyBorder="1" applyAlignment="1">
      <alignment horizontal="center"/>
    </xf>
    <xf numFmtId="1" fontId="21" fillId="4" borderId="396" xfId="40" applyNumberFormat="1" applyFont="1" applyFill="1" applyBorder="1" applyAlignment="1">
      <alignment horizontal="center"/>
    </xf>
    <xf numFmtId="1" fontId="21" fillId="4" borderId="397" xfId="40" applyNumberFormat="1" applyFont="1" applyFill="1" applyBorder="1" applyAlignment="1">
      <alignment horizontal="center"/>
    </xf>
    <xf numFmtId="1" fontId="23" fillId="4" borderId="398" xfId="40" applyNumberFormat="1" applyFont="1" applyFill="1" applyBorder="1" applyAlignment="1">
      <alignment horizontal="center"/>
    </xf>
    <xf numFmtId="0" fontId="21" fillId="25" borderId="399" xfId="46" applyFont="1" applyFill="1" applyBorder="1" applyAlignment="1">
      <alignment horizontal="left"/>
    </xf>
    <xf numFmtId="0" fontId="30" fillId="25" borderId="400" xfId="46" applyFont="1" applyFill="1" applyBorder="1" applyAlignment="1">
      <alignment horizontal="center"/>
    </xf>
    <xf numFmtId="0" fontId="21" fillId="25" borderId="400" xfId="46" applyFont="1" applyFill="1" applyBorder="1"/>
    <xf numFmtId="1" fontId="21" fillId="4" borderId="401" xfId="40" applyNumberFormat="1" applyFont="1" applyFill="1" applyBorder="1" applyAlignment="1">
      <alignment horizontal="center"/>
    </xf>
    <xf numFmtId="1" fontId="21" fillId="4" borderId="402" xfId="40" applyNumberFormat="1" applyFont="1" applyFill="1" applyBorder="1" applyAlignment="1">
      <alignment horizontal="center"/>
    </xf>
    <xf numFmtId="1" fontId="21" fillId="4" borderId="403" xfId="40" applyNumberFormat="1" applyFont="1" applyFill="1" applyBorder="1" applyAlignment="1">
      <alignment horizontal="center"/>
    </xf>
    <xf numFmtId="1" fontId="21" fillId="4" borderId="404" xfId="40" applyNumberFormat="1" applyFont="1" applyFill="1" applyBorder="1" applyAlignment="1">
      <alignment horizontal="center"/>
    </xf>
    <xf numFmtId="1" fontId="21" fillId="4" borderId="405" xfId="40" applyNumberFormat="1" applyFont="1" applyFill="1" applyBorder="1" applyAlignment="1">
      <alignment horizontal="center"/>
    </xf>
    <xf numFmtId="1" fontId="23" fillId="4" borderId="406" xfId="40" applyNumberFormat="1" applyFont="1" applyFill="1" applyBorder="1" applyAlignment="1">
      <alignment horizontal="center"/>
    </xf>
    <xf numFmtId="0" fontId="21" fillId="25" borderId="407" xfId="46" applyFont="1" applyFill="1" applyBorder="1" applyAlignment="1">
      <alignment horizontal="left"/>
    </xf>
    <xf numFmtId="0" fontId="30" fillId="25" borderId="408" xfId="46" applyFont="1" applyFill="1" applyBorder="1" applyAlignment="1">
      <alignment horizontal="center"/>
    </xf>
    <xf numFmtId="0" fontId="21" fillId="25" borderId="408" xfId="46" applyFont="1" applyFill="1" applyBorder="1"/>
    <xf numFmtId="0" fontId="21" fillId="4" borderId="409" xfId="40" applyFont="1" applyFill="1" applyBorder="1"/>
    <xf numFmtId="0" fontId="21" fillId="4" borderId="410" xfId="40" applyFont="1" applyFill="1" applyBorder="1"/>
    <xf numFmtId="0" fontId="21" fillId="4" borderId="411" xfId="40" applyFont="1" applyFill="1" applyBorder="1"/>
    <xf numFmtId="1" fontId="21" fillId="4" borderId="412" xfId="40" applyNumberFormat="1" applyFont="1" applyFill="1" applyBorder="1" applyAlignment="1">
      <alignment horizontal="center"/>
    </xf>
    <xf numFmtId="0" fontId="21" fillId="4" borderId="413" xfId="40" applyFont="1" applyFill="1" applyBorder="1"/>
    <xf numFmtId="1" fontId="23" fillId="4" borderId="414" xfId="40" applyNumberFormat="1" applyFont="1" applyFill="1" applyBorder="1" applyAlignment="1">
      <alignment horizontal="center"/>
    </xf>
    <xf numFmtId="0" fontId="21" fillId="25" borderId="415" xfId="46" applyFont="1" applyFill="1" applyBorder="1" applyAlignment="1">
      <alignment horizontal="left"/>
    </xf>
    <xf numFmtId="0" fontId="30" fillId="25" borderId="416" xfId="46" applyFont="1" applyFill="1" applyBorder="1" applyAlignment="1">
      <alignment horizontal="center"/>
    </xf>
    <xf numFmtId="0" fontId="21" fillId="25" borderId="416" xfId="46" applyFont="1" applyFill="1" applyBorder="1"/>
    <xf numFmtId="1" fontId="21" fillId="4" borderId="417" xfId="40" applyNumberFormat="1" applyFont="1" applyFill="1" applyBorder="1" applyAlignment="1">
      <alignment horizontal="center"/>
    </xf>
    <xf numFmtId="1" fontId="21" fillId="4" borderId="418" xfId="40" applyNumberFormat="1" applyFont="1" applyFill="1" applyBorder="1" applyAlignment="1">
      <alignment horizontal="center"/>
    </xf>
    <xf numFmtId="1" fontId="21" fillId="4" borderId="419" xfId="40" applyNumberFormat="1" applyFont="1" applyFill="1" applyBorder="1" applyAlignment="1">
      <alignment horizontal="center"/>
    </xf>
    <xf numFmtId="1" fontId="21" fillId="4" borderId="420" xfId="40" applyNumberFormat="1" applyFont="1" applyFill="1" applyBorder="1" applyAlignment="1">
      <alignment horizontal="center"/>
    </xf>
    <xf numFmtId="1" fontId="21" fillId="4" borderId="421" xfId="40" applyNumberFormat="1" applyFont="1" applyFill="1" applyBorder="1" applyAlignment="1">
      <alignment horizontal="center"/>
    </xf>
    <xf numFmtId="1" fontId="23" fillId="4" borderId="422" xfId="40" applyNumberFormat="1" applyFont="1" applyFill="1" applyBorder="1" applyAlignment="1">
      <alignment horizontal="center"/>
    </xf>
    <xf numFmtId="0" fontId="21" fillId="25" borderId="423" xfId="46" applyFont="1" applyFill="1" applyBorder="1" applyAlignment="1">
      <alignment horizontal="left"/>
    </xf>
    <xf numFmtId="0" fontId="30" fillId="25" borderId="424" xfId="46" applyFont="1" applyFill="1" applyBorder="1"/>
    <xf numFmtId="0" fontId="21" fillId="25" borderId="424" xfId="46" applyFont="1" applyFill="1" applyBorder="1"/>
    <xf numFmtId="1" fontId="21" fillId="4" borderId="425" xfId="40" applyNumberFormat="1" applyFont="1" applyFill="1" applyBorder="1" applyAlignment="1">
      <alignment horizontal="center"/>
    </xf>
    <xf numFmtId="1" fontId="21" fillId="4" borderId="426" xfId="40" applyNumberFormat="1" applyFont="1" applyFill="1" applyBorder="1" applyAlignment="1">
      <alignment horizontal="center"/>
    </xf>
    <xf numFmtId="1" fontId="21" fillId="4" borderId="427" xfId="40" applyNumberFormat="1" applyFont="1" applyFill="1" applyBorder="1" applyAlignment="1">
      <alignment horizontal="center"/>
    </xf>
    <xf numFmtId="1" fontId="21" fillId="4" borderId="428" xfId="40" applyNumberFormat="1" applyFont="1" applyFill="1" applyBorder="1" applyAlignment="1">
      <alignment horizontal="center"/>
    </xf>
    <xf numFmtId="1" fontId="21" fillId="4" borderId="429" xfId="40" applyNumberFormat="1" applyFont="1" applyFill="1" applyBorder="1" applyAlignment="1">
      <alignment horizontal="center"/>
    </xf>
    <xf numFmtId="1" fontId="23" fillId="4" borderId="430" xfId="40" applyNumberFormat="1" applyFont="1" applyFill="1" applyBorder="1" applyAlignment="1">
      <alignment horizontal="center"/>
    </xf>
    <xf numFmtId="0" fontId="21" fillId="25" borderId="431" xfId="46" applyFont="1" applyFill="1" applyBorder="1" applyAlignment="1">
      <alignment horizontal="left"/>
    </xf>
    <xf numFmtId="0" fontId="30" fillId="25" borderId="432" xfId="46" applyFont="1" applyFill="1" applyBorder="1" applyAlignment="1">
      <alignment horizontal="center"/>
    </xf>
    <xf numFmtId="0" fontId="21" fillId="4" borderId="433" xfId="40" applyFont="1" applyFill="1" applyBorder="1"/>
    <xf numFmtId="1" fontId="21" fillId="4" borderId="434" xfId="40" applyNumberFormat="1" applyFont="1" applyFill="1" applyBorder="1" applyAlignment="1">
      <alignment horizontal="center"/>
    </xf>
    <xf numFmtId="1" fontId="21" fillId="4" borderId="435" xfId="40" applyNumberFormat="1" applyFont="1" applyFill="1" applyBorder="1" applyAlignment="1">
      <alignment horizontal="center"/>
    </xf>
    <xf numFmtId="1" fontId="21" fillId="4" borderId="436" xfId="40" applyNumberFormat="1" applyFont="1" applyFill="1" applyBorder="1" applyAlignment="1">
      <alignment horizontal="center"/>
    </xf>
    <xf numFmtId="1" fontId="21" fillId="4" borderId="437" xfId="40" applyNumberFormat="1" applyFont="1" applyFill="1" applyBorder="1" applyAlignment="1">
      <alignment horizontal="center"/>
    </xf>
    <xf numFmtId="1" fontId="21" fillId="4" borderId="438" xfId="40" applyNumberFormat="1" applyFont="1" applyFill="1" applyBorder="1" applyAlignment="1">
      <alignment horizontal="center"/>
    </xf>
    <xf numFmtId="1" fontId="23" fillId="4" borderId="439" xfId="40" applyNumberFormat="1" applyFont="1" applyFill="1" applyBorder="1" applyAlignment="1">
      <alignment horizontal="center"/>
    </xf>
    <xf numFmtId="0" fontId="21" fillId="25" borderId="440" xfId="46" applyFont="1" applyFill="1" applyBorder="1" applyAlignment="1">
      <alignment horizontal="left"/>
    </xf>
    <xf numFmtId="0" fontId="30" fillId="25" borderId="441" xfId="46" applyFont="1" applyFill="1" applyBorder="1" applyAlignment="1">
      <alignment horizontal="center"/>
    </xf>
    <xf numFmtId="0" fontId="21" fillId="4" borderId="442" xfId="40" applyFont="1" applyFill="1" applyBorder="1"/>
    <xf numFmtId="1" fontId="21" fillId="4" borderId="443" xfId="40" applyNumberFormat="1" applyFont="1" applyFill="1" applyBorder="1" applyAlignment="1">
      <alignment horizontal="center"/>
    </xf>
    <xf numFmtId="1" fontId="21" fillId="4" borderId="444" xfId="40" applyNumberFormat="1" applyFont="1" applyFill="1" applyBorder="1" applyAlignment="1">
      <alignment horizontal="center"/>
    </xf>
    <xf numFmtId="1" fontId="21" fillId="4" borderId="445" xfId="40" applyNumberFormat="1" applyFont="1" applyFill="1" applyBorder="1" applyAlignment="1">
      <alignment horizontal="center"/>
    </xf>
    <xf numFmtId="1" fontId="21" fillId="4" borderId="446" xfId="40" applyNumberFormat="1" applyFont="1" applyFill="1" applyBorder="1" applyAlignment="1">
      <alignment horizontal="center"/>
    </xf>
    <xf numFmtId="1" fontId="21" fillId="4" borderId="447" xfId="40" applyNumberFormat="1" applyFont="1" applyFill="1" applyBorder="1" applyAlignment="1">
      <alignment horizontal="center"/>
    </xf>
    <xf numFmtId="1" fontId="23" fillId="4" borderId="448" xfId="40" applyNumberFormat="1" applyFont="1" applyFill="1" applyBorder="1" applyAlignment="1">
      <alignment horizontal="center"/>
    </xf>
    <xf numFmtId="0" fontId="21" fillId="25" borderId="449" xfId="46" applyFont="1" applyFill="1" applyBorder="1" applyAlignment="1">
      <alignment horizontal="left"/>
    </xf>
    <xf numFmtId="0" fontId="30" fillId="25" borderId="450" xfId="46" applyFont="1" applyFill="1" applyBorder="1" applyAlignment="1">
      <alignment horizontal="center"/>
    </xf>
    <xf numFmtId="0" fontId="21" fillId="25" borderId="450" xfId="46" applyFont="1" applyFill="1" applyBorder="1"/>
    <xf numFmtId="1" fontId="21" fillId="4" borderId="451" xfId="40" applyNumberFormat="1" applyFont="1" applyFill="1" applyBorder="1" applyAlignment="1">
      <alignment horizontal="center"/>
    </xf>
    <xf numFmtId="1" fontId="21" fillId="4" borderId="452" xfId="40" applyNumberFormat="1" applyFont="1" applyFill="1" applyBorder="1" applyAlignment="1">
      <alignment horizontal="center"/>
    </xf>
    <xf numFmtId="1" fontId="21" fillId="4" borderId="453" xfId="40" applyNumberFormat="1" applyFont="1" applyFill="1" applyBorder="1" applyAlignment="1">
      <alignment horizontal="center"/>
    </xf>
    <xf numFmtId="1" fontId="21" fillId="4" borderId="454" xfId="40" applyNumberFormat="1" applyFont="1" applyFill="1" applyBorder="1" applyAlignment="1">
      <alignment horizontal="center"/>
    </xf>
    <xf numFmtId="1" fontId="21" fillId="4" borderId="455" xfId="40" applyNumberFormat="1" applyFont="1" applyFill="1" applyBorder="1" applyAlignment="1">
      <alignment horizontal="center"/>
    </xf>
    <xf numFmtId="1" fontId="23" fillId="4" borderId="456" xfId="40" applyNumberFormat="1" applyFont="1" applyFill="1" applyBorder="1" applyAlignment="1">
      <alignment horizontal="center"/>
    </xf>
    <xf numFmtId="0" fontId="21" fillId="25" borderId="457" xfId="46" applyFont="1" applyFill="1" applyBorder="1" applyAlignment="1">
      <alignment horizontal="left"/>
    </xf>
    <xf numFmtId="0" fontId="30" fillId="25" borderId="458" xfId="46" applyFont="1" applyFill="1" applyBorder="1" applyAlignment="1">
      <alignment horizontal="center"/>
    </xf>
    <xf numFmtId="0" fontId="21" fillId="25" borderId="458" xfId="46" applyFont="1" applyFill="1" applyBorder="1"/>
    <xf numFmtId="1" fontId="21" fillId="4" borderId="459" xfId="40" applyNumberFormat="1" applyFont="1" applyFill="1" applyBorder="1" applyAlignment="1">
      <alignment horizontal="center"/>
    </xf>
    <xf numFmtId="1" fontId="21" fillId="4" borderId="460" xfId="40" applyNumberFormat="1" applyFont="1" applyFill="1" applyBorder="1" applyAlignment="1">
      <alignment horizontal="center"/>
    </xf>
    <xf numFmtId="1" fontId="21" fillId="4" borderId="461" xfId="40" applyNumberFormat="1" applyFont="1" applyFill="1" applyBorder="1" applyAlignment="1">
      <alignment horizontal="center"/>
    </xf>
    <xf numFmtId="1" fontId="21" fillId="4" borderId="462" xfId="40" applyNumberFormat="1" applyFont="1" applyFill="1" applyBorder="1" applyAlignment="1">
      <alignment horizontal="center"/>
    </xf>
    <xf numFmtId="1" fontId="21" fillId="4" borderId="463" xfId="40" applyNumberFormat="1" applyFont="1" applyFill="1" applyBorder="1" applyAlignment="1">
      <alignment horizontal="center"/>
    </xf>
    <xf numFmtId="1" fontId="23" fillId="4" borderId="464" xfId="40" applyNumberFormat="1" applyFont="1" applyFill="1" applyBorder="1" applyAlignment="1">
      <alignment horizontal="center"/>
    </xf>
    <xf numFmtId="0" fontId="21" fillId="25" borderId="465" xfId="46" applyFont="1" applyFill="1" applyBorder="1" applyAlignment="1">
      <alignment horizontal="left"/>
    </xf>
    <xf numFmtId="0" fontId="30" fillId="25" borderId="466" xfId="46" applyFont="1" applyFill="1" applyBorder="1" applyAlignment="1">
      <alignment horizontal="center"/>
    </xf>
    <xf numFmtId="0" fontId="21" fillId="25" borderId="466" xfId="46" applyFont="1" applyFill="1" applyBorder="1"/>
    <xf numFmtId="1" fontId="21" fillId="4" borderId="467" xfId="40" applyNumberFormat="1" applyFont="1" applyFill="1" applyBorder="1" applyAlignment="1">
      <alignment horizontal="center"/>
    </xf>
    <xf numFmtId="1" fontId="21" fillId="4" borderId="468" xfId="40" applyNumberFormat="1" applyFont="1" applyFill="1" applyBorder="1" applyAlignment="1">
      <alignment horizontal="center"/>
    </xf>
    <xf numFmtId="1" fontId="21" fillId="4" borderId="469" xfId="40" applyNumberFormat="1" applyFont="1" applyFill="1" applyBorder="1" applyAlignment="1">
      <alignment horizontal="center"/>
    </xf>
    <xf numFmtId="1" fontId="21" fillId="4" borderId="470" xfId="40" applyNumberFormat="1" applyFont="1" applyFill="1" applyBorder="1" applyAlignment="1">
      <alignment horizontal="center"/>
    </xf>
    <xf numFmtId="1" fontId="21" fillId="4" borderId="471" xfId="40" applyNumberFormat="1" applyFont="1" applyFill="1" applyBorder="1" applyAlignment="1">
      <alignment horizontal="center"/>
    </xf>
    <xf numFmtId="1" fontId="21" fillId="4" borderId="472" xfId="40" applyNumberFormat="1" applyFont="1" applyFill="1" applyBorder="1" applyAlignment="1">
      <alignment horizontal="center"/>
    </xf>
    <xf numFmtId="1" fontId="21" fillId="4" borderId="473" xfId="40" applyNumberFormat="1" applyFont="1" applyFill="1" applyBorder="1" applyAlignment="1">
      <alignment horizontal="center"/>
    </xf>
    <xf numFmtId="1" fontId="23" fillId="4" borderId="474" xfId="40" applyNumberFormat="1" applyFont="1" applyFill="1" applyBorder="1" applyAlignment="1">
      <alignment horizontal="center"/>
    </xf>
    <xf numFmtId="0" fontId="21" fillId="25" borderId="475" xfId="46" applyFont="1" applyFill="1" applyBorder="1" applyAlignment="1">
      <alignment horizontal="left"/>
    </xf>
    <xf numFmtId="0" fontId="30" fillId="25" borderId="476" xfId="46" applyFont="1" applyFill="1" applyBorder="1" applyAlignment="1">
      <alignment horizontal="center"/>
    </xf>
    <xf numFmtId="0" fontId="21" fillId="25" borderId="476" xfId="46" applyFont="1" applyFill="1" applyBorder="1"/>
    <xf numFmtId="1" fontId="21" fillId="4" borderId="477" xfId="40" applyNumberFormat="1" applyFont="1" applyFill="1" applyBorder="1" applyAlignment="1">
      <alignment horizontal="center"/>
    </xf>
    <xf numFmtId="1" fontId="21" fillId="4" borderId="478" xfId="40" applyNumberFormat="1" applyFont="1" applyFill="1" applyBorder="1" applyAlignment="1">
      <alignment horizontal="center"/>
    </xf>
    <xf numFmtId="1" fontId="21" fillId="4" borderId="479" xfId="40" applyNumberFormat="1" applyFont="1" applyFill="1" applyBorder="1" applyAlignment="1">
      <alignment horizontal="center"/>
    </xf>
    <xf numFmtId="1" fontId="21" fillId="4" borderId="480" xfId="40" applyNumberFormat="1" applyFont="1" applyFill="1" applyBorder="1" applyAlignment="1">
      <alignment horizontal="center"/>
    </xf>
    <xf numFmtId="1" fontId="21" fillId="4" borderId="481" xfId="40" applyNumberFormat="1" applyFont="1" applyFill="1" applyBorder="1" applyAlignment="1">
      <alignment horizontal="center"/>
    </xf>
    <xf numFmtId="1" fontId="21" fillId="4" borderId="482" xfId="40" applyNumberFormat="1" applyFont="1" applyFill="1" applyBorder="1" applyAlignment="1">
      <alignment horizontal="center"/>
    </xf>
    <xf numFmtId="1" fontId="21" fillId="4" borderId="483" xfId="40" applyNumberFormat="1" applyFont="1" applyFill="1" applyBorder="1" applyAlignment="1">
      <alignment horizontal="center"/>
    </xf>
    <xf numFmtId="1" fontId="23" fillId="4" borderId="484" xfId="40" applyNumberFormat="1" applyFont="1" applyFill="1" applyBorder="1" applyAlignment="1">
      <alignment horizontal="center"/>
    </xf>
    <xf numFmtId="0" fontId="21" fillId="4" borderId="485" xfId="40" applyFont="1" applyFill="1" applyBorder="1" applyAlignment="1">
      <alignment horizontal="left"/>
    </xf>
    <xf numFmtId="0" fontId="30" fillId="4" borderId="486" xfId="40" applyFont="1" applyFill="1" applyBorder="1" applyAlignment="1">
      <alignment horizontal="center"/>
    </xf>
    <xf numFmtId="0" fontId="21" fillId="4" borderId="486" xfId="40" applyFont="1" applyFill="1" applyBorder="1"/>
    <xf numFmtId="1" fontId="21" fillId="4" borderId="487" xfId="40" applyNumberFormat="1" applyFont="1" applyFill="1" applyBorder="1" applyAlignment="1">
      <alignment horizontal="center"/>
    </xf>
    <xf numFmtId="1" fontId="21" fillId="4" borderId="488" xfId="40" applyNumberFormat="1" applyFont="1" applyFill="1" applyBorder="1" applyAlignment="1">
      <alignment horizontal="center"/>
    </xf>
    <xf numFmtId="1" fontId="21" fillId="4" borderId="489" xfId="40" applyNumberFormat="1" applyFont="1" applyFill="1" applyBorder="1" applyAlignment="1">
      <alignment horizontal="center"/>
    </xf>
    <xf numFmtId="1" fontId="21" fillId="4" borderId="490" xfId="40" applyNumberFormat="1" applyFont="1" applyFill="1" applyBorder="1" applyAlignment="1">
      <alignment horizontal="center"/>
    </xf>
    <xf numFmtId="1" fontId="21" fillId="4" borderId="491" xfId="40" applyNumberFormat="1" applyFont="1" applyFill="1" applyBorder="1" applyAlignment="1">
      <alignment horizontal="center"/>
    </xf>
    <xf numFmtId="1" fontId="23" fillId="4" borderId="492" xfId="40" applyNumberFormat="1" applyFont="1" applyFill="1" applyBorder="1" applyAlignment="1">
      <alignment horizontal="center"/>
    </xf>
    <xf numFmtId="0" fontId="51" fillId="0" borderId="476" xfId="51" applyFont="1" applyBorder="1" applyAlignment="1">
      <alignment horizontal="center" vertical="center"/>
    </xf>
    <xf numFmtId="0" fontId="50" fillId="0" borderId="476" xfId="46" applyFont="1" applyBorder="1" applyAlignment="1" applyProtection="1">
      <alignment vertical="center"/>
      <protection locked="0"/>
    </xf>
    <xf numFmtId="0" fontId="50" fillId="0" borderId="493" xfId="51" applyFont="1" applyBorder="1" applyAlignment="1">
      <alignment horizontal="center" vertical="center"/>
    </xf>
    <xf numFmtId="0" fontId="50" fillId="0" borderId="476" xfId="0" applyFont="1" applyBorder="1" applyAlignment="1">
      <alignment vertical="center"/>
    </xf>
    <xf numFmtId="0" fontId="50" fillId="0" borderId="493" xfId="0" applyFont="1" applyBorder="1" applyAlignment="1">
      <alignment horizontal="center" vertical="center"/>
    </xf>
    <xf numFmtId="0" fontId="50" fillId="0" borderId="476" xfId="40" applyFont="1" applyBorder="1" applyAlignment="1" applyProtection="1">
      <alignment vertical="center"/>
      <protection locked="0"/>
    </xf>
    <xf numFmtId="0" fontId="50" fillId="31" borderId="476" xfId="40" applyFont="1" applyFill="1" applyBorder="1" applyAlignment="1" applyProtection="1">
      <alignment vertical="center"/>
      <protection locked="0"/>
    </xf>
    <xf numFmtId="0" fontId="50" fillId="0" borderId="494" xfId="46" applyFont="1" applyBorder="1" applyAlignment="1" applyProtection="1">
      <alignment vertical="center"/>
      <protection locked="0"/>
    </xf>
    <xf numFmtId="0" fontId="50" fillId="0" borderId="498" xfId="51" applyFont="1" applyBorder="1" applyAlignment="1" applyProtection="1">
      <alignment horizontal="center" wrapText="1"/>
      <protection locked="0"/>
    </xf>
    <xf numFmtId="0" fontId="50" fillId="0" borderId="499" xfId="51" applyFont="1" applyBorder="1" applyAlignment="1" applyProtection="1">
      <alignment horizontal="left" wrapText="1"/>
      <protection locked="0"/>
    </xf>
    <xf numFmtId="0" fontId="50" fillId="0" borderId="499" xfId="51" applyFont="1" applyBorder="1" applyAlignment="1" applyProtection="1">
      <alignment horizontal="center" wrapText="1"/>
      <protection locked="0"/>
    </xf>
    <xf numFmtId="0" fontId="50" fillId="0" borderId="500" xfId="51" applyFont="1" applyBorder="1" applyAlignment="1" applyProtection="1">
      <alignment horizontal="left" wrapText="1"/>
      <protection locked="0"/>
    </xf>
    <xf numFmtId="0" fontId="50" fillId="0" borderId="497" xfId="51" applyFont="1" applyBorder="1"/>
    <xf numFmtId="0" fontId="50" fillId="0" borderId="501" xfId="51" applyFont="1" applyBorder="1" applyAlignment="1" applyProtection="1">
      <alignment horizontal="center" wrapText="1"/>
      <protection locked="0"/>
    </xf>
    <xf numFmtId="0" fontId="50" fillId="0" borderId="502" xfId="51" applyFont="1" applyBorder="1" applyAlignment="1" applyProtection="1">
      <alignment horizontal="left" wrapText="1"/>
      <protection locked="0"/>
    </xf>
    <xf numFmtId="0" fontId="50" fillId="0" borderId="502" xfId="51" applyFont="1" applyBorder="1" applyAlignment="1" applyProtection="1">
      <alignment horizontal="center" wrapText="1"/>
      <protection locked="0"/>
    </xf>
    <xf numFmtId="0" fontId="50" fillId="0" borderId="503" xfId="51" applyFont="1" applyBorder="1" applyAlignment="1" applyProtection="1">
      <alignment horizontal="left" wrapText="1"/>
      <protection locked="0"/>
    </xf>
    <xf numFmtId="0" fontId="51" fillId="0" borderId="289" xfId="51" applyFont="1" applyBorder="1" applyAlignment="1">
      <alignment horizontal="center"/>
    </xf>
    <xf numFmtId="0" fontId="50" fillId="31" borderId="289" xfId="50" applyFont="1" applyFill="1" applyBorder="1" applyAlignment="1">
      <alignment horizontal="left" vertical="center"/>
    </xf>
    <xf numFmtId="0" fontId="50" fillId="0" borderId="289" xfId="40" applyFont="1" applyBorder="1" applyAlignment="1" applyProtection="1">
      <alignment horizontal="left" vertical="center"/>
      <protection locked="0"/>
    </xf>
    <xf numFmtId="0" fontId="50" fillId="0" borderId="289" xfId="51" applyFont="1" applyBorder="1" applyAlignment="1" applyProtection="1">
      <alignment horizontal="left" vertical="center" wrapText="1"/>
      <protection locked="0"/>
    </xf>
    <xf numFmtId="0" fontId="50" fillId="0" borderId="285" xfId="51" applyFont="1" applyBorder="1" applyAlignment="1" applyProtection="1">
      <alignment horizontal="center" vertical="center" wrapText="1"/>
      <protection locked="0"/>
    </xf>
    <xf numFmtId="0" fontId="21" fillId="0" borderId="166" xfId="40" applyFont="1" applyFill="1" applyBorder="1" applyAlignment="1" applyProtection="1">
      <alignment horizontal="center" vertical="center"/>
      <protection locked="0"/>
    </xf>
    <xf numFmtId="0" fontId="21" fillId="0" borderId="153" xfId="40" applyFont="1" applyFill="1" applyBorder="1" applyAlignment="1" applyProtection="1">
      <alignment horizontal="center" vertical="center"/>
      <protection locked="0"/>
    </xf>
    <xf numFmtId="0" fontId="21" fillId="25" borderId="504" xfId="40" applyFont="1" applyFill="1" applyBorder="1" applyAlignment="1">
      <alignment horizontal="center"/>
    </xf>
    <xf numFmtId="0" fontId="21" fillId="30" borderId="285" xfId="40" applyFont="1" applyFill="1" applyBorder="1" applyAlignment="1">
      <alignment horizontal="center"/>
    </xf>
    <xf numFmtId="0" fontId="30" fillId="30" borderId="123" xfId="40" applyFont="1" applyFill="1" applyBorder="1" applyAlignment="1" applyProtection="1">
      <alignment horizontal="center" vertical="center"/>
      <protection locked="0"/>
    </xf>
    <xf numFmtId="0" fontId="34" fillId="34" borderId="0" xfId="40" applyFont="1" applyFill="1"/>
    <xf numFmtId="0" fontId="16" fillId="34" borderId="0" xfId="40" applyFill="1"/>
    <xf numFmtId="0" fontId="33" fillId="34" borderId="0" xfId="46" applyFont="1" applyFill="1"/>
    <xf numFmtId="0" fontId="33" fillId="34" borderId="0" xfId="40" applyFont="1" applyFill="1"/>
    <xf numFmtId="0" fontId="35" fillId="34" borderId="0" xfId="46" applyFill="1"/>
    <xf numFmtId="0" fontId="52" fillId="34" borderId="0" xfId="46" applyFont="1" applyFill="1"/>
    <xf numFmtId="0" fontId="43" fillId="34" borderId="0" xfId="46" applyFont="1" applyFill="1"/>
    <xf numFmtId="0" fontId="21" fillId="31" borderId="157" xfId="40" applyFont="1" applyFill="1" applyBorder="1" applyProtection="1">
      <protection locked="0"/>
    </xf>
    <xf numFmtId="0" fontId="21" fillId="0" borderId="157" xfId="40" applyFont="1" applyBorder="1" applyProtection="1">
      <protection locked="0"/>
    </xf>
    <xf numFmtId="0" fontId="21" fillId="0" borderId="506" xfId="39" applyFont="1" applyBorder="1" applyAlignment="1" applyProtection="1">
      <alignment horizontal="center"/>
      <protection locked="0"/>
    </xf>
    <xf numFmtId="1" fontId="21" fillId="4" borderId="507" xfId="40" applyNumberFormat="1" applyFont="1" applyFill="1" applyBorder="1" applyAlignment="1">
      <alignment horizontal="center"/>
    </xf>
    <xf numFmtId="0" fontId="21" fillId="0" borderId="483" xfId="39" applyFont="1" applyBorder="1" applyAlignment="1" applyProtection="1">
      <alignment horizontal="center"/>
      <protection locked="0"/>
    </xf>
    <xf numFmtId="0" fontId="21" fillId="0" borderId="482" xfId="39" applyFont="1" applyBorder="1" applyAlignment="1" applyProtection="1">
      <alignment horizontal="center"/>
      <protection locked="0"/>
    </xf>
    <xf numFmtId="0" fontId="21" fillId="0" borderId="508" xfId="39" applyFont="1" applyBorder="1" applyAlignment="1" applyProtection="1">
      <alignment horizontal="center"/>
      <protection locked="0"/>
    </xf>
    <xf numFmtId="0" fontId="21" fillId="0" borderId="509" xfId="39" applyFont="1" applyBorder="1" applyAlignment="1" applyProtection="1">
      <alignment horizontal="center"/>
      <protection locked="0"/>
    </xf>
    <xf numFmtId="0" fontId="21" fillId="0" borderId="507" xfId="39" applyFont="1" applyBorder="1" applyAlignment="1" applyProtection="1">
      <alignment horizontal="center"/>
      <protection locked="0"/>
    </xf>
    <xf numFmtId="0" fontId="21" fillId="0" borderId="480" xfId="39" applyFont="1" applyBorder="1" applyAlignment="1" applyProtection="1">
      <alignment horizontal="center"/>
      <protection locked="0"/>
    </xf>
    <xf numFmtId="1" fontId="23" fillId="4" borderId="481" xfId="40" applyNumberFormat="1" applyFont="1" applyFill="1" applyBorder="1" applyAlignment="1">
      <alignment horizontal="left" vertical="center" shrinkToFit="1"/>
    </xf>
    <xf numFmtId="1" fontId="23" fillId="4" borderId="482" xfId="40" applyNumberFormat="1" applyFont="1" applyFill="1" applyBorder="1" applyAlignment="1">
      <alignment horizontal="left" vertical="center" shrinkToFit="1"/>
    </xf>
    <xf numFmtId="1" fontId="23" fillId="4" borderId="483" xfId="40" applyNumberFormat="1" applyFont="1" applyFill="1" applyBorder="1" applyAlignment="1">
      <alignment horizontal="left" vertical="center" shrinkToFit="1"/>
    </xf>
    <xf numFmtId="164" fontId="23" fillId="4" borderId="510" xfId="26" applyFont="1" applyFill="1" applyBorder="1" applyAlignment="1" applyProtection="1">
      <alignment horizontal="center" vertical="center"/>
    </xf>
    <xf numFmtId="164" fontId="23" fillId="4" borderId="511" xfId="26" applyFont="1" applyFill="1" applyBorder="1" applyAlignment="1" applyProtection="1">
      <alignment horizontal="center" vertical="center"/>
    </xf>
    <xf numFmtId="0" fontId="57" fillId="34" borderId="0" xfId="40" applyFont="1" applyFill="1"/>
    <xf numFmtId="0" fontId="50" fillId="0" borderId="504" xfId="40" applyFont="1" applyBorder="1" applyAlignment="1" applyProtection="1">
      <alignment vertical="center"/>
      <protection locked="0"/>
    </xf>
    <xf numFmtId="0" fontId="50" fillId="0" borderId="494" xfId="46" applyFont="1" applyFill="1" applyBorder="1" applyAlignment="1" applyProtection="1">
      <alignment vertical="center"/>
      <protection locked="0"/>
    </xf>
    <xf numFmtId="0" fontId="50" fillId="0" borderId="493" xfId="51" applyFont="1" applyFill="1" applyBorder="1" applyAlignment="1">
      <alignment horizontal="center" vertical="center"/>
    </xf>
    <xf numFmtId="0" fontId="50" fillId="0" borderId="289" xfId="40" applyFont="1" applyFill="1" applyBorder="1" applyAlignment="1" applyProtection="1">
      <alignment horizontal="left" vertical="center"/>
      <protection locked="0"/>
    </xf>
    <xf numFmtId="0" fontId="50" fillId="0" borderId="123" xfId="40" applyFont="1" applyFill="1" applyBorder="1" applyAlignment="1" applyProtection="1">
      <alignment horizontal="left" vertical="center"/>
      <protection locked="0"/>
    </xf>
    <xf numFmtId="0" fontId="50" fillId="0" borderId="476" xfId="40" applyFont="1" applyFill="1" applyBorder="1" applyAlignment="1" applyProtection="1">
      <alignment vertical="center"/>
      <protection locked="0"/>
    </xf>
    <xf numFmtId="0" fontId="50" fillId="0" borderId="476" xfId="0" applyFont="1" applyFill="1" applyBorder="1" applyAlignment="1">
      <alignment vertical="center" wrapText="1"/>
    </xf>
    <xf numFmtId="0" fontId="50" fillId="0" borderId="512" xfId="40" applyFont="1" applyFill="1" applyBorder="1" applyAlignment="1" applyProtection="1">
      <alignment vertical="center"/>
      <protection locked="0"/>
    </xf>
    <xf numFmtId="0" fontId="50" fillId="0" borderId="285" xfId="51" applyFont="1" applyFill="1" applyBorder="1" applyAlignment="1" applyProtection="1">
      <alignment horizontal="center" vertical="center" wrapText="1"/>
      <protection locked="0"/>
    </xf>
    <xf numFmtId="0" fontId="50" fillId="0" borderId="364" xfId="51" applyFont="1" applyFill="1" applyBorder="1" applyAlignment="1" applyProtection="1">
      <alignment horizontal="center" vertical="center" wrapText="1"/>
      <protection locked="0"/>
    </xf>
    <xf numFmtId="0" fontId="50" fillId="0" borderId="62" xfId="51" applyFont="1" applyFill="1" applyBorder="1" applyAlignment="1" applyProtection="1">
      <alignment horizontal="center" vertical="center" wrapText="1"/>
      <protection locked="0"/>
    </xf>
    <xf numFmtId="0" fontId="50" fillId="0" borderId="364" xfId="46" applyFont="1" applyFill="1" applyBorder="1" applyAlignment="1" applyProtection="1">
      <alignment horizontal="left" vertical="center"/>
      <protection locked="0"/>
    </xf>
    <xf numFmtId="0" fontId="50" fillId="0" borderId="123" xfId="40" applyFont="1" applyFill="1" applyBorder="1" applyAlignment="1" applyProtection="1">
      <alignment vertical="center"/>
      <protection locked="0"/>
    </xf>
    <xf numFmtId="0" fontId="50" fillId="0" borderId="476" xfId="46" applyFont="1" applyFill="1" applyBorder="1" applyAlignment="1" applyProtection="1">
      <alignment vertical="center"/>
      <protection locked="0"/>
    </xf>
    <xf numFmtId="0" fontId="50" fillId="0" borderId="289" xfId="46" applyFont="1" applyFill="1" applyBorder="1" applyAlignment="1" applyProtection="1">
      <alignment horizontal="left" vertical="center"/>
      <protection locked="0"/>
    </xf>
    <xf numFmtId="0" fontId="50" fillId="0" borderId="123" xfId="46" applyFont="1" applyFill="1" applyBorder="1" applyAlignment="1" applyProtection="1">
      <alignment horizontal="left" vertical="center"/>
      <protection locked="0"/>
    </xf>
    <xf numFmtId="0" fontId="50" fillId="0" borderId="494" xfId="0" applyFont="1" applyBorder="1" applyAlignment="1">
      <alignment vertical="center" wrapText="1"/>
    </xf>
    <xf numFmtId="0" fontId="21" fillId="31" borderId="196" xfId="39" applyFont="1" applyFill="1" applyBorder="1" applyAlignment="1" applyProtection="1">
      <alignment horizontal="center"/>
      <protection locked="0"/>
    </xf>
    <xf numFmtId="1" fontId="21" fillId="35" borderId="169" xfId="40" applyNumberFormat="1" applyFont="1" applyFill="1" applyBorder="1" applyAlignment="1">
      <alignment horizontal="center"/>
    </xf>
    <xf numFmtId="0" fontId="21" fillId="31" borderId="197" xfId="39" applyFont="1" applyFill="1" applyBorder="1" applyAlignment="1" applyProtection="1">
      <alignment horizontal="center"/>
      <protection locked="0"/>
    </xf>
    <xf numFmtId="0" fontId="21" fillId="31" borderId="169" xfId="39" applyFont="1" applyFill="1" applyBorder="1" applyAlignment="1" applyProtection="1">
      <alignment horizontal="center"/>
      <protection locked="0"/>
    </xf>
    <xf numFmtId="1" fontId="21" fillId="35" borderId="198" xfId="40" applyNumberFormat="1" applyFont="1" applyFill="1" applyBorder="1" applyAlignment="1">
      <alignment horizontal="center"/>
    </xf>
    <xf numFmtId="1" fontId="21" fillId="35" borderId="171" xfId="40" applyNumberFormat="1" applyFont="1" applyFill="1" applyBorder="1" applyAlignment="1">
      <alignment horizontal="center"/>
    </xf>
    <xf numFmtId="1" fontId="21" fillId="35" borderId="199" xfId="40" applyNumberFormat="1" applyFont="1" applyFill="1" applyBorder="1" applyAlignment="1">
      <alignment horizontal="center" vertical="center" shrinkToFit="1"/>
    </xf>
    <xf numFmtId="0" fontId="16" fillId="31" borderId="158" xfId="40" applyFill="1" applyBorder="1"/>
    <xf numFmtId="0" fontId="16" fillId="31" borderId="0" xfId="40" applyFill="1"/>
    <xf numFmtId="0" fontId="21" fillId="31" borderId="157" xfId="40" applyFont="1" applyFill="1" applyBorder="1" applyAlignment="1" applyProtection="1">
      <alignment wrapText="1"/>
      <protection locked="0"/>
    </xf>
    <xf numFmtId="0" fontId="34" fillId="31" borderId="0" xfId="40" applyFont="1" applyFill="1"/>
    <xf numFmtId="0" fontId="16" fillId="31" borderId="158" xfId="40" applyFont="1" applyFill="1" applyBorder="1"/>
    <xf numFmtId="0" fontId="16" fillId="31" borderId="0" xfId="40" applyFont="1" applyFill="1"/>
    <xf numFmtId="0" fontId="34" fillId="31" borderId="158" xfId="40" applyFont="1" applyFill="1" applyBorder="1"/>
    <xf numFmtId="0" fontId="21" fillId="31" borderId="168" xfId="40" applyFont="1" applyFill="1" applyBorder="1"/>
    <xf numFmtId="0" fontId="21" fillId="31" borderId="157" xfId="40" applyFont="1" applyFill="1" applyBorder="1" applyAlignment="1" applyProtection="1">
      <alignment vertical="center" wrapText="1"/>
      <protection locked="0"/>
    </xf>
    <xf numFmtId="0" fontId="16" fillId="31" borderId="158" xfId="40" applyFill="1" applyBorder="1" applyAlignment="1">
      <alignment wrapText="1"/>
    </xf>
    <xf numFmtId="0" fontId="16" fillId="31" borderId="0" xfId="40" applyFill="1" applyAlignment="1">
      <alignment wrapText="1"/>
    </xf>
    <xf numFmtId="0" fontId="21" fillId="31" borderId="166" xfId="46" applyFont="1" applyFill="1" applyBorder="1" applyAlignment="1" applyProtection="1">
      <alignment horizontal="center" vertical="center"/>
      <protection locked="0"/>
    </xf>
    <xf numFmtId="0" fontId="30" fillId="31" borderId="203" xfId="40" applyFont="1" applyFill="1" applyBorder="1" applyAlignment="1" applyProtection="1">
      <alignment horizontal="center" vertical="center"/>
      <protection locked="0"/>
    </xf>
    <xf numFmtId="0" fontId="21" fillId="31" borderId="204" xfId="40" applyFont="1" applyFill="1" applyBorder="1" applyAlignment="1">
      <alignment horizontal="left" vertical="center"/>
    </xf>
    <xf numFmtId="0" fontId="21" fillId="35" borderId="182" xfId="40" applyFont="1" applyFill="1" applyBorder="1" applyAlignment="1">
      <alignment horizontal="center"/>
    </xf>
    <xf numFmtId="0" fontId="21" fillId="31" borderId="183" xfId="0" applyFont="1" applyFill="1" applyBorder="1" applyAlignment="1">
      <alignment horizontal="left" vertical="center"/>
    </xf>
    <xf numFmtId="0" fontId="21" fillId="31" borderId="165" xfId="0" applyFont="1" applyFill="1" applyBorder="1" applyAlignment="1">
      <alignment horizontal="center" vertical="center"/>
    </xf>
    <xf numFmtId="0" fontId="21" fillId="31" borderId="195" xfId="0" applyFont="1" applyFill="1" applyBorder="1" applyAlignment="1">
      <alignment vertical="center"/>
    </xf>
    <xf numFmtId="0" fontId="21" fillId="31" borderId="0" xfId="0" applyFont="1" applyFill="1" applyAlignment="1">
      <alignment vertical="center"/>
    </xf>
    <xf numFmtId="0" fontId="21" fillId="31" borderId="176" xfId="0" applyFont="1" applyFill="1" applyBorder="1" applyAlignment="1">
      <alignment vertical="center"/>
    </xf>
    <xf numFmtId="0" fontId="21" fillId="31" borderId="504" xfId="46" applyFont="1" applyFill="1" applyBorder="1" applyAlignment="1" applyProtection="1">
      <alignment horizontal="center" vertical="center"/>
      <protection locked="0"/>
    </xf>
    <xf numFmtId="0" fontId="21" fillId="31" borderId="504" xfId="0" applyFont="1" applyFill="1" applyBorder="1" applyAlignment="1">
      <alignment horizontal="center" vertical="center"/>
    </xf>
    <xf numFmtId="0" fontId="21" fillId="31" borderId="505" xfId="46" applyFont="1" applyFill="1" applyBorder="1" applyAlignment="1" applyProtection="1">
      <alignment horizontal="center" vertical="center"/>
      <protection locked="0"/>
    </xf>
    <xf numFmtId="0" fontId="21" fillId="31" borderId="217" xfId="46" applyFont="1" applyFill="1" applyBorder="1" applyAlignment="1" applyProtection="1">
      <alignment horizontal="center" vertical="center"/>
      <protection locked="0"/>
    </xf>
    <xf numFmtId="0" fontId="21" fillId="31" borderId="174" xfId="0" applyFont="1" applyFill="1" applyBorder="1" applyAlignment="1">
      <alignment horizontal="left" vertical="center"/>
    </xf>
    <xf numFmtId="0" fontId="21" fillId="31" borderId="174" xfId="0" applyFont="1" applyFill="1" applyBorder="1" applyAlignment="1">
      <alignment horizontal="left" vertical="center" wrapText="1"/>
    </xf>
    <xf numFmtId="0" fontId="21" fillId="0" borderId="513" xfId="39" applyFont="1" applyBorder="1" applyAlignment="1" applyProtection="1">
      <alignment horizontal="center"/>
      <protection locked="0"/>
    </xf>
    <xf numFmtId="0" fontId="21" fillId="0" borderId="514" xfId="39" applyFont="1" applyBorder="1" applyAlignment="1" applyProtection="1">
      <alignment horizontal="center"/>
      <protection locked="0"/>
    </xf>
    <xf numFmtId="0" fontId="21" fillId="31" borderId="174" xfId="0" applyFont="1" applyFill="1" applyBorder="1" applyAlignment="1">
      <alignment vertical="center"/>
    </xf>
    <xf numFmtId="0" fontId="16" fillId="0" borderId="158" xfId="40" applyFont="1" applyBorder="1"/>
    <xf numFmtId="0" fontId="16" fillId="31" borderId="205" xfId="40" applyFont="1" applyFill="1" applyBorder="1"/>
    <xf numFmtId="0" fontId="21" fillId="31" borderId="506" xfId="39" applyFont="1" applyFill="1" applyBorder="1" applyAlignment="1" applyProtection="1">
      <alignment horizontal="center"/>
      <protection locked="0"/>
    </xf>
    <xf numFmtId="0" fontId="21" fillId="31" borderId="483" xfId="39" applyFont="1" applyFill="1" applyBorder="1" applyAlignment="1" applyProtection="1">
      <alignment horizontal="center"/>
      <protection locked="0"/>
    </xf>
    <xf numFmtId="0" fontId="21" fillId="31" borderId="482" xfId="39" applyFont="1" applyFill="1" applyBorder="1" applyAlignment="1" applyProtection="1">
      <alignment horizontal="center"/>
      <protection locked="0"/>
    </xf>
    <xf numFmtId="0" fontId="21" fillId="31" borderId="508" xfId="39" applyFont="1" applyFill="1" applyBorder="1" applyAlignment="1" applyProtection="1">
      <alignment horizontal="center"/>
      <protection locked="0"/>
    </xf>
    <xf numFmtId="0" fontId="21" fillId="31" borderId="509" xfId="39" applyFont="1" applyFill="1" applyBorder="1" applyAlignment="1" applyProtection="1">
      <alignment horizontal="center"/>
      <protection locked="0"/>
    </xf>
    <xf numFmtId="0" fontId="21" fillId="31" borderId="512" xfId="40" applyFont="1" applyFill="1" applyBorder="1" applyAlignment="1">
      <alignment wrapText="1"/>
    </xf>
    <xf numFmtId="0" fontId="21" fillId="31" borderId="504" xfId="40" applyFont="1" applyFill="1" applyBorder="1"/>
    <xf numFmtId="0" fontId="0" fillId="31" borderId="289" xfId="40" applyFont="1" applyFill="1" applyBorder="1"/>
    <xf numFmtId="0" fontId="21" fillId="31" borderId="322" xfId="39" applyFont="1" applyFill="1" applyBorder="1" applyAlignment="1" applyProtection="1">
      <alignment horizontal="center"/>
      <protection locked="0"/>
    </xf>
    <xf numFmtId="0" fontId="21" fillId="31" borderId="288" xfId="39" applyFont="1" applyFill="1" applyBorder="1" applyAlignment="1" applyProtection="1">
      <alignment horizontal="center"/>
      <protection locked="0"/>
    </xf>
    <xf numFmtId="0" fontId="23" fillId="4" borderId="181" xfId="40" applyFont="1" applyFill="1" applyBorder="1" applyAlignment="1">
      <alignment horizontal="center" vertical="center"/>
    </xf>
    <xf numFmtId="0" fontId="23" fillId="4" borderId="182" xfId="40" applyFont="1" applyFill="1" applyBorder="1" applyAlignment="1">
      <alignment horizontal="center" vertical="center"/>
    </xf>
    <xf numFmtId="0" fontId="23" fillId="4" borderId="190" xfId="40" applyFont="1" applyFill="1" applyBorder="1" applyAlignment="1">
      <alignment horizontal="center" textRotation="90" wrapText="1"/>
    </xf>
    <xf numFmtId="0" fontId="23" fillId="4" borderId="189" xfId="40" applyFont="1" applyFill="1" applyBorder="1" applyAlignment="1">
      <alignment horizontal="center" textRotation="90"/>
    </xf>
    <xf numFmtId="9" fontId="23" fillId="4" borderId="103" xfId="45" applyFont="1" applyFill="1" applyBorder="1" applyAlignment="1" applyProtection="1">
      <alignment horizontal="center" vertical="center"/>
    </xf>
    <xf numFmtId="9" fontId="23" fillId="4" borderId="104" xfId="45" applyFont="1" applyFill="1" applyBorder="1" applyAlignment="1" applyProtection="1">
      <alignment horizontal="center" vertical="center"/>
    </xf>
    <xf numFmtId="1" fontId="33" fillId="4" borderId="111" xfId="40" applyNumberFormat="1" applyFont="1" applyFill="1" applyBorder="1" applyAlignment="1">
      <alignment horizontal="left" vertical="center"/>
    </xf>
    <xf numFmtId="1" fontId="33" fillId="4" borderId="28" xfId="40" applyNumberFormat="1" applyFont="1" applyFill="1" applyBorder="1" applyAlignment="1">
      <alignment horizontal="left" vertical="center"/>
    </xf>
    <xf numFmtId="1" fontId="33" fillId="4" borderId="108" xfId="40" applyNumberFormat="1" applyFont="1" applyFill="1" applyBorder="1" applyAlignment="1">
      <alignment horizontal="left" vertical="center"/>
    </xf>
    <xf numFmtId="0" fontId="21" fillId="32" borderId="148" xfId="40" applyFont="1" applyFill="1" applyBorder="1" applyAlignment="1">
      <alignment horizontal="center" vertical="center"/>
    </xf>
    <xf numFmtId="1" fontId="23" fillId="4" borderId="210" xfId="40" applyNumberFormat="1" applyFont="1" applyFill="1" applyBorder="1" applyAlignment="1">
      <alignment horizontal="left" vertical="center" shrinkToFit="1"/>
    </xf>
    <xf numFmtId="1" fontId="23" fillId="4" borderId="211" xfId="40" applyNumberFormat="1" applyFont="1" applyFill="1" applyBorder="1" applyAlignment="1">
      <alignment horizontal="left" vertical="center" shrinkToFit="1"/>
    </xf>
    <xf numFmtId="1" fontId="23" fillId="4" borderId="208" xfId="40" applyNumberFormat="1" applyFont="1" applyFill="1" applyBorder="1" applyAlignment="1">
      <alignment horizontal="left" vertical="center" shrinkToFit="1"/>
    </xf>
    <xf numFmtId="164" fontId="23" fillId="4" borderId="212" xfId="26" applyFont="1" applyFill="1" applyBorder="1" applyAlignment="1" applyProtection="1">
      <alignment horizontal="center" vertical="center"/>
    </xf>
    <xf numFmtId="164" fontId="23" fillId="4" borderId="213" xfId="26" applyFont="1" applyFill="1" applyBorder="1" applyAlignment="1" applyProtection="1">
      <alignment horizontal="center" vertical="center"/>
    </xf>
    <xf numFmtId="0" fontId="21" fillId="32" borderId="42" xfId="40" applyFont="1" applyFill="1" applyBorder="1" applyAlignment="1">
      <alignment horizontal="center" vertical="center"/>
    </xf>
    <xf numFmtId="0" fontId="21" fillId="32" borderId="17" xfId="40" applyFont="1" applyFill="1" applyBorder="1" applyAlignment="1">
      <alignment horizontal="center" vertical="center"/>
    </xf>
    <xf numFmtId="0" fontId="21" fillId="32" borderId="121" xfId="40" applyFont="1" applyFill="1" applyBorder="1" applyAlignment="1">
      <alignment horizontal="center" vertical="center"/>
    </xf>
    <xf numFmtId="1" fontId="23" fillId="4" borderId="29" xfId="40" applyNumberFormat="1" applyFont="1" applyFill="1" applyBorder="1" applyAlignment="1">
      <alignment horizontal="center" vertical="center"/>
    </xf>
    <xf numFmtId="1" fontId="23" fillId="4" borderId="25" xfId="40" applyNumberFormat="1" applyFont="1" applyFill="1" applyBorder="1" applyAlignment="1">
      <alignment horizontal="center" vertical="center"/>
    </xf>
    <xf numFmtId="1" fontId="23" fillId="4" borderId="89" xfId="40" applyNumberFormat="1" applyFont="1" applyFill="1" applyBorder="1" applyAlignment="1">
      <alignment horizontal="center" vertical="center"/>
    </xf>
    <xf numFmtId="0" fontId="21" fillId="32" borderId="99" xfId="40" applyFont="1" applyFill="1" applyBorder="1" applyAlignment="1">
      <alignment horizontal="left" vertical="center" wrapText="1"/>
    </xf>
    <xf numFmtId="0" fontId="21" fillId="32" borderId="100" xfId="40" applyFont="1" applyFill="1" applyBorder="1" applyAlignment="1">
      <alignment horizontal="left" vertical="center" wrapText="1"/>
    </xf>
    <xf numFmtId="0" fontId="21" fillId="32" borderId="101" xfId="40" applyFont="1" applyFill="1" applyBorder="1" applyAlignment="1">
      <alignment horizontal="left" vertical="center" wrapText="1"/>
    </xf>
    <xf numFmtId="0" fontId="21" fillId="4" borderId="30" xfId="40" applyFont="1" applyFill="1" applyBorder="1" applyAlignment="1">
      <alignment horizontal="left" vertical="center" wrapText="1"/>
    </xf>
    <xf numFmtId="0" fontId="21" fillId="4" borderId="20" xfId="40" applyFont="1" applyFill="1" applyBorder="1" applyAlignment="1">
      <alignment horizontal="left" vertical="center" wrapText="1"/>
    </xf>
    <xf numFmtId="0" fontId="44" fillId="27" borderId="179" xfId="40" applyFont="1" applyFill="1" applyBorder="1" applyAlignment="1">
      <alignment horizontal="center" vertical="center" wrapText="1"/>
    </xf>
    <xf numFmtId="0" fontId="39" fillId="27" borderId="179" xfId="0" applyFont="1" applyFill="1" applyBorder="1" applyAlignment="1">
      <alignment vertical="center"/>
    </xf>
    <xf numFmtId="0" fontId="44" fillId="27" borderId="176" xfId="40" applyFont="1" applyFill="1" applyBorder="1" applyAlignment="1">
      <alignment horizontal="center" vertical="center" wrapText="1"/>
    </xf>
    <xf numFmtId="0" fontId="39" fillId="27" borderId="176" xfId="0" applyFont="1" applyFill="1" applyBorder="1" applyAlignment="1">
      <alignment horizontal="center" vertical="center" wrapText="1"/>
    </xf>
    <xf numFmtId="0" fontId="37" fillId="4" borderId="192" xfId="40" applyFont="1" applyFill="1" applyBorder="1" applyAlignment="1">
      <alignment horizontal="center" textRotation="90" wrapText="1"/>
    </xf>
    <xf numFmtId="0" fontId="23" fillId="4" borderId="188" xfId="40" applyFont="1" applyFill="1" applyBorder="1" applyAlignment="1">
      <alignment horizontal="center" vertical="center"/>
    </xf>
    <xf numFmtId="0" fontId="23" fillId="4" borderId="192" xfId="40" applyFont="1" applyFill="1" applyBorder="1" applyAlignment="1">
      <alignment horizontal="center" textRotation="90" wrapText="1"/>
    </xf>
    <xf numFmtId="0" fontId="23" fillId="4" borderId="26" xfId="40" applyFont="1" applyFill="1" applyBorder="1" applyAlignment="1">
      <alignment horizontal="center" vertical="center"/>
    </xf>
    <xf numFmtId="0" fontId="23" fillId="4" borderId="37" xfId="40" applyFont="1" applyFill="1" applyBorder="1" applyAlignment="1">
      <alignment horizontal="center" vertical="center"/>
    </xf>
    <xf numFmtId="0" fontId="23" fillId="4" borderId="32" xfId="40" applyFont="1" applyFill="1" applyBorder="1" applyAlignment="1">
      <alignment horizontal="center"/>
    </xf>
    <xf numFmtId="0" fontId="22" fillId="0" borderId="0" xfId="40" applyFont="1" applyAlignment="1">
      <alignment horizontal="center" vertical="center"/>
    </xf>
    <xf numFmtId="0" fontId="22" fillId="0" borderId="0" xfId="40" applyFont="1" applyAlignment="1" applyProtection="1">
      <alignment horizontal="center" vertical="center"/>
      <protection locked="0"/>
    </xf>
    <xf numFmtId="0" fontId="22" fillId="0" borderId="0" xfId="46" applyFont="1" applyAlignment="1" applyProtection="1">
      <alignment horizontal="center" vertical="center"/>
      <protection locked="0"/>
    </xf>
    <xf numFmtId="0" fontId="23" fillId="4" borderId="33" xfId="40" applyFont="1" applyFill="1" applyBorder="1" applyAlignment="1">
      <alignment horizontal="center" vertical="center" textRotation="90"/>
    </xf>
    <xf numFmtId="0" fontId="24" fillId="4" borderId="34" xfId="40" applyFont="1" applyFill="1" applyBorder="1" applyAlignment="1">
      <alignment horizontal="center" vertical="center" textRotation="90"/>
    </xf>
    <xf numFmtId="0" fontId="25" fillId="4" borderId="86" xfId="40" applyFont="1" applyFill="1" applyBorder="1" applyAlignment="1">
      <alignment horizontal="center" vertical="center"/>
    </xf>
    <xf numFmtId="0" fontId="23" fillId="4" borderId="28" xfId="40" applyFont="1" applyFill="1" applyBorder="1" applyAlignment="1">
      <alignment horizontal="center"/>
    </xf>
    <xf numFmtId="0" fontId="23" fillId="4" borderId="104" xfId="40" applyFont="1" applyFill="1" applyBorder="1" applyAlignment="1">
      <alignment horizontal="center"/>
    </xf>
    <xf numFmtId="0" fontId="23" fillId="4" borderId="38" xfId="40" applyFont="1" applyFill="1" applyBorder="1" applyAlignment="1">
      <alignment horizontal="center"/>
    </xf>
    <xf numFmtId="0" fontId="23" fillId="4" borderId="191" xfId="40" applyFont="1" applyFill="1" applyBorder="1" applyAlignment="1">
      <alignment horizontal="center" textRotation="90" wrapText="1"/>
    </xf>
    <xf numFmtId="0" fontId="23" fillId="4" borderId="77" xfId="40" applyFont="1" applyFill="1" applyBorder="1" applyAlignment="1">
      <alignment horizontal="center" textRotation="90" wrapText="1"/>
    </xf>
    <xf numFmtId="0" fontId="23" fillId="4" borderId="36" xfId="40" applyFont="1" applyFill="1" applyBorder="1" applyAlignment="1">
      <alignment horizontal="center" vertical="center" wrapText="1"/>
    </xf>
    <xf numFmtId="0" fontId="23" fillId="4" borderId="137" xfId="40" applyFont="1" applyFill="1" applyBorder="1" applyAlignment="1">
      <alignment horizontal="center" vertical="center" wrapText="1"/>
    </xf>
    <xf numFmtId="0" fontId="21" fillId="32" borderId="0" xfId="40" applyFont="1" applyFill="1" applyAlignment="1">
      <alignment horizontal="center" vertical="center"/>
    </xf>
    <xf numFmtId="0" fontId="21" fillId="32" borderId="31" xfId="40" applyFont="1" applyFill="1" applyBorder="1" applyAlignment="1">
      <alignment horizontal="center" vertical="center"/>
    </xf>
    <xf numFmtId="0" fontId="21" fillId="4" borderId="148" xfId="40" applyFont="1" applyFill="1" applyBorder="1" applyAlignment="1">
      <alignment horizontal="center" vertical="center"/>
    </xf>
    <xf numFmtId="0" fontId="23" fillId="25" borderId="44" xfId="46" applyFont="1" applyFill="1" applyBorder="1" applyAlignment="1">
      <alignment horizontal="center" vertical="center" textRotation="90"/>
    </xf>
    <xf numFmtId="0" fontId="23" fillId="25" borderId="51" xfId="46" applyFont="1" applyFill="1" applyBorder="1" applyAlignment="1">
      <alignment horizontal="center" vertical="center" textRotation="90"/>
    </xf>
    <xf numFmtId="0" fontId="23" fillId="25" borderId="59" xfId="46" applyFont="1" applyFill="1" applyBorder="1" applyAlignment="1">
      <alignment horizontal="center" vertical="center" textRotation="90"/>
    </xf>
    <xf numFmtId="0" fontId="24" fillId="25" borderId="45" xfId="46" applyFont="1" applyFill="1" applyBorder="1" applyAlignment="1">
      <alignment horizontal="center" vertical="center" textRotation="90"/>
    </xf>
    <xf numFmtId="0" fontId="24" fillId="25" borderId="52" xfId="46" applyFont="1" applyFill="1" applyBorder="1" applyAlignment="1">
      <alignment horizontal="center" vertical="center" textRotation="90"/>
    </xf>
    <xf numFmtId="0" fontId="24" fillId="25" borderId="60" xfId="46" applyFont="1" applyFill="1" applyBorder="1" applyAlignment="1">
      <alignment horizontal="center" vertical="center" textRotation="90"/>
    </xf>
    <xf numFmtId="0" fontId="25" fillId="25" borderId="46" xfId="46" applyFont="1" applyFill="1" applyBorder="1" applyAlignment="1">
      <alignment horizontal="center" vertical="center"/>
    </xf>
    <xf numFmtId="0" fontId="25" fillId="25" borderId="0" xfId="46" applyFont="1" applyFill="1" applyAlignment="1">
      <alignment horizontal="center" vertical="center"/>
    </xf>
    <xf numFmtId="0" fontId="33" fillId="25" borderId="61" xfId="50" applyFill="1" applyBorder="1" applyAlignment="1">
      <alignment horizontal="center" vertical="center"/>
    </xf>
    <xf numFmtId="0" fontId="23" fillId="25" borderId="47" xfId="46" applyFont="1" applyFill="1" applyBorder="1" applyAlignment="1">
      <alignment horizontal="center" vertical="center" wrapText="1"/>
    </xf>
    <xf numFmtId="0" fontId="33" fillId="25" borderId="48" xfId="50" applyFill="1" applyBorder="1" applyAlignment="1">
      <alignment horizontal="center" vertical="center" wrapText="1"/>
    </xf>
    <xf numFmtId="0" fontId="39" fillId="25" borderId="205" xfId="46" applyFont="1" applyFill="1" applyBorder="1" applyAlignment="1">
      <alignment horizontal="center" vertical="center"/>
    </xf>
    <xf numFmtId="0" fontId="33" fillId="25" borderId="176" xfId="50" applyFill="1" applyBorder="1" applyAlignment="1">
      <alignment horizontal="center" vertical="center"/>
    </xf>
    <xf numFmtId="0" fontId="39" fillId="25" borderId="176" xfId="46" applyFont="1" applyFill="1" applyBorder="1" applyAlignment="1">
      <alignment horizontal="center" vertical="center"/>
    </xf>
    <xf numFmtId="0" fontId="39" fillId="25" borderId="176" xfId="46" applyFont="1" applyFill="1" applyBorder="1" applyAlignment="1">
      <alignment horizontal="center" textRotation="90"/>
    </xf>
    <xf numFmtId="0" fontId="33" fillId="25" borderId="123" xfId="50" applyFill="1" applyBorder="1" applyAlignment="1">
      <alignment horizontal="center"/>
    </xf>
    <xf numFmtId="0" fontId="39" fillId="25" borderId="178" xfId="46" applyFont="1" applyFill="1" applyBorder="1" applyAlignment="1">
      <alignment horizontal="center" textRotation="90"/>
    </xf>
    <xf numFmtId="0" fontId="33" fillId="25" borderId="126" xfId="50" applyFill="1" applyBorder="1" applyAlignment="1">
      <alignment horizontal="center"/>
    </xf>
    <xf numFmtId="0" fontId="39" fillId="25" borderId="163" xfId="46" applyFont="1" applyFill="1" applyBorder="1" applyAlignment="1">
      <alignment horizontal="center" vertical="center"/>
    </xf>
    <xf numFmtId="0" fontId="39" fillId="25" borderId="195" xfId="46" applyFont="1" applyFill="1" applyBorder="1" applyAlignment="1">
      <alignment horizontal="center" textRotation="90"/>
    </xf>
    <xf numFmtId="0" fontId="33" fillId="25" borderId="124" xfId="50" applyFill="1" applyBorder="1" applyAlignment="1">
      <alignment horizontal="center"/>
    </xf>
    <xf numFmtId="0" fontId="22" fillId="0" borderId="0" xfId="46" applyFont="1" applyAlignment="1">
      <alignment horizontal="center" vertical="center"/>
    </xf>
    <xf numFmtId="0" fontId="23" fillId="25" borderId="49" xfId="46" applyFont="1" applyFill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21" fillId="0" borderId="58" xfId="50" applyFont="1" applyBorder="1" applyAlignment="1">
      <alignment horizontal="center" vertical="center"/>
    </xf>
    <xf numFmtId="0" fontId="21" fillId="0" borderId="177" xfId="50" applyFont="1" applyBorder="1" applyAlignment="1">
      <alignment horizontal="center" vertical="center"/>
    </xf>
    <xf numFmtId="0" fontId="21" fillId="0" borderId="233" xfId="50" applyFont="1" applyBorder="1" applyAlignment="1">
      <alignment horizontal="center" vertical="center"/>
    </xf>
    <xf numFmtId="0" fontId="39" fillId="27" borderId="232" xfId="40" applyFont="1" applyFill="1" applyBorder="1" applyAlignment="1">
      <alignment horizontal="center" vertical="center" wrapText="1"/>
    </xf>
    <xf numFmtId="0" fontId="39" fillId="27" borderId="116" xfId="40" applyFont="1" applyFill="1" applyBorder="1" applyAlignment="1">
      <alignment horizontal="center" vertical="center" wrapText="1"/>
    </xf>
    <xf numFmtId="0" fontId="39" fillId="27" borderId="235" xfId="40" applyFont="1" applyFill="1" applyBorder="1" applyAlignment="1">
      <alignment horizontal="center" vertical="center" wrapText="1"/>
    </xf>
    <xf numFmtId="0" fontId="39" fillId="27" borderId="219" xfId="40" applyFont="1" applyFill="1" applyBorder="1" applyAlignment="1">
      <alignment horizontal="center" vertical="center" wrapText="1"/>
    </xf>
    <xf numFmtId="0" fontId="39" fillId="27" borderId="73" xfId="40" applyFont="1" applyFill="1" applyBorder="1" applyAlignment="1">
      <alignment horizontal="center" vertical="center" wrapText="1"/>
    </xf>
    <xf numFmtId="0" fontId="39" fillId="27" borderId="174" xfId="40" applyFont="1" applyFill="1" applyBorder="1" applyAlignment="1">
      <alignment horizontal="center" vertical="center" wrapText="1"/>
    </xf>
    <xf numFmtId="0" fontId="39" fillId="25" borderId="53" xfId="46" applyFont="1" applyFill="1" applyBorder="1" applyAlignment="1">
      <alignment horizontal="center"/>
    </xf>
    <xf numFmtId="0" fontId="39" fillId="25" borderId="54" xfId="46" applyFont="1" applyFill="1" applyBorder="1" applyAlignment="1">
      <alignment horizontal="center"/>
    </xf>
    <xf numFmtId="0" fontId="39" fillId="25" borderId="55" xfId="46" applyFont="1" applyFill="1" applyBorder="1" applyAlignment="1">
      <alignment horizontal="center"/>
    </xf>
    <xf numFmtId="0" fontId="39" fillId="25" borderId="56" xfId="46" applyFont="1" applyFill="1" applyBorder="1" applyAlignment="1">
      <alignment horizontal="center"/>
    </xf>
    <xf numFmtId="0" fontId="39" fillId="25" borderId="57" xfId="46" applyFont="1" applyFill="1" applyBorder="1" applyAlignment="1">
      <alignment horizontal="center"/>
    </xf>
    <xf numFmtId="0" fontId="42" fillId="4" borderId="234" xfId="40" applyFont="1" applyFill="1" applyBorder="1" applyAlignment="1">
      <alignment horizontal="center" vertical="center" textRotation="90" wrapText="1"/>
    </xf>
    <xf numFmtId="0" fontId="42" fillId="4" borderId="136" xfId="40" applyFont="1" applyFill="1" applyBorder="1" applyAlignment="1">
      <alignment horizontal="center" vertical="center" textRotation="90" wrapText="1"/>
    </xf>
    <xf numFmtId="0" fontId="30" fillId="25" borderId="74" xfId="46" applyFont="1" applyFill="1" applyBorder="1" applyAlignment="1">
      <alignment horizontal="center" vertical="center"/>
    </xf>
    <xf numFmtId="0" fontId="30" fillId="25" borderId="93" xfId="46" applyFont="1" applyFill="1" applyBorder="1" applyAlignment="1">
      <alignment horizontal="center" vertical="center"/>
    </xf>
    <xf numFmtId="0" fontId="39" fillId="25" borderId="164" xfId="46" applyFont="1" applyFill="1" applyBorder="1" applyAlignment="1">
      <alignment horizontal="center" textRotation="90"/>
    </xf>
    <xf numFmtId="0" fontId="33" fillId="25" borderId="63" xfId="50" applyFill="1" applyBorder="1" applyAlignment="1">
      <alignment horizontal="center"/>
    </xf>
    <xf numFmtId="0" fontId="30" fillId="25" borderId="70" xfId="46" applyFont="1" applyFill="1" applyBorder="1" applyAlignment="1">
      <alignment horizontal="center" vertical="center"/>
    </xf>
    <xf numFmtId="0" fontId="21" fillId="25" borderId="162" xfId="46" applyFont="1" applyFill="1" applyBorder="1" applyAlignment="1">
      <alignment horizontal="left" vertical="center" wrapText="1"/>
    </xf>
    <xf numFmtId="0" fontId="21" fillId="25" borderId="257" xfId="46" applyFont="1" applyFill="1" applyBorder="1" applyAlignment="1">
      <alignment horizontal="left" vertical="center" wrapText="1"/>
    </xf>
    <xf numFmtId="0" fontId="21" fillId="25" borderId="155" xfId="46" applyFont="1" applyFill="1" applyBorder="1" applyAlignment="1">
      <alignment horizontal="left" vertical="center" wrapText="1"/>
    </xf>
    <xf numFmtId="1" fontId="23" fillId="25" borderId="259" xfId="46" applyNumberFormat="1" applyFont="1" applyFill="1" applyBorder="1" applyAlignment="1">
      <alignment horizontal="center" vertical="center"/>
    </xf>
    <xf numFmtId="1" fontId="23" fillId="25" borderId="260" xfId="46" applyNumberFormat="1" applyFont="1" applyFill="1" applyBorder="1" applyAlignment="1">
      <alignment horizontal="center" vertical="center"/>
    </xf>
    <xf numFmtId="0" fontId="39" fillId="25" borderId="240" xfId="46" applyFont="1" applyFill="1" applyBorder="1" applyAlignment="1">
      <alignment horizontal="center" vertical="center"/>
    </xf>
    <xf numFmtId="0" fontId="33" fillId="25" borderId="261" xfId="50" applyFill="1" applyBorder="1" applyAlignment="1">
      <alignment horizontal="center" vertical="center"/>
    </xf>
    <xf numFmtId="0" fontId="39" fillId="25" borderId="261" xfId="46" applyFont="1" applyFill="1" applyBorder="1" applyAlignment="1">
      <alignment horizontal="center" vertical="center"/>
    </xf>
    <xf numFmtId="0" fontId="39" fillId="25" borderId="261" xfId="46" applyFont="1" applyFill="1" applyBorder="1" applyAlignment="1">
      <alignment horizontal="center" textRotation="90"/>
    </xf>
    <xf numFmtId="0" fontId="39" fillId="25" borderId="278" xfId="46" applyFont="1" applyFill="1" applyBorder="1" applyAlignment="1">
      <alignment horizontal="center" textRotation="90"/>
    </xf>
    <xf numFmtId="0" fontId="39" fillId="25" borderId="243" xfId="46" applyFont="1" applyFill="1" applyBorder="1" applyAlignment="1">
      <alignment horizontal="center" textRotation="90"/>
    </xf>
    <xf numFmtId="0" fontId="21" fillId="0" borderId="252" xfId="50" applyFont="1" applyBorder="1" applyAlignment="1">
      <alignment horizontal="center" vertical="center"/>
    </xf>
    <xf numFmtId="0" fontId="39" fillId="27" borderId="276" xfId="40" applyFont="1" applyFill="1" applyBorder="1" applyAlignment="1">
      <alignment horizontal="center" vertical="center" wrapText="1"/>
    </xf>
    <xf numFmtId="0" fontId="39" fillId="27" borderId="277" xfId="40" applyFont="1" applyFill="1" applyBorder="1" applyAlignment="1">
      <alignment horizontal="center" vertical="center" wrapText="1"/>
    </xf>
    <xf numFmtId="0" fontId="21" fillId="25" borderId="295" xfId="46" applyFont="1" applyFill="1" applyBorder="1" applyAlignment="1">
      <alignment horizontal="left" vertical="center" wrapText="1"/>
    </xf>
    <xf numFmtId="0" fontId="21" fillId="25" borderId="300" xfId="46" applyFont="1" applyFill="1" applyBorder="1" applyAlignment="1">
      <alignment horizontal="left" vertical="center" wrapText="1"/>
    </xf>
    <xf numFmtId="0" fontId="21" fillId="25" borderId="285" xfId="46" applyFont="1" applyFill="1" applyBorder="1" applyAlignment="1">
      <alignment horizontal="left" vertical="center" wrapText="1"/>
    </xf>
    <xf numFmtId="1" fontId="23" fillId="25" borderId="302" xfId="46" applyNumberFormat="1" applyFont="1" applyFill="1" applyBorder="1" applyAlignment="1">
      <alignment horizontal="center" vertical="center"/>
    </xf>
    <xf numFmtId="1" fontId="23" fillId="25" borderId="303" xfId="46" applyNumberFormat="1" applyFont="1" applyFill="1" applyBorder="1" applyAlignment="1">
      <alignment horizontal="center" vertical="center"/>
    </xf>
    <xf numFmtId="0" fontId="42" fillId="4" borderId="279" xfId="40" applyFont="1" applyFill="1" applyBorder="1" applyAlignment="1">
      <alignment horizontal="center" vertical="center" textRotation="90" wrapText="1"/>
    </xf>
    <xf numFmtId="0" fontId="39" fillId="25" borderId="285" xfId="46" applyFont="1" applyFill="1" applyBorder="1" applyAlignment="1">
      <alignment horizontal="center" vertical="center"/>
    </xf>
    <xf numFmtId="0" fontId="33" fillId="25" borderId="289" xfId="50" applyFill="1" applyBorder="1" applyAlignment="1">
      <alignment horizontal="center" vertical="center"/>
    </xf>
    <xf numFmtId="0" fontId="39" fillId="25" borderId="289" xfId="46" applyFont="1" applyFill="1" applyBorder="1" applyAlignment="1">
      <alignment horizontal="center" vertical="center"/>
    </xf>
    <xf numFmtId="0" fontId="39" fillId="25" borderId="289" xfId="46" applyFont="1" applyFill="1" applyBorder="1" applyAlignment="1">
      <alignment horizontal="center" textRotation="90"/>
    </xf>
    <xf numFmtId="0" fontId="39" fillId="25" borderId="318" xfId="46" applyFont="1" applyFill="1" applyBorder="1" applyAlignment="1">
      <alignment horizontal="center" textRotation="90"/>
    </xf>
    <xf numFmtId="0" fontId="39" fillId="25" borderId="317" xfId="46" applyFont="1" applyFill="1" applyBorder="1" applyAlignment="1">
      <alignment horizontal="center" vertical="center"/>
    </xf>
    <xf numFmtId="0" fontId="39" fillId="25" borderId="287" xfId="46" applyFont="1" applyFill="1" applyBorder="1" applyAlignment="1">
      <alignment horizontal="center" textRotation="90"/>
    </xf>
    <xf numFmtId="0" fontId="39" fillId="27" borderId="315" xfId="40" applyFont="1" applyFill="1" applyBorder="1" applyAlignment="1">
      <alignment horizontal="center" vertical="center" wrapText="1"/>
    </xf>
    <xf numFmtId="0" fontId="39" fillId="27" borderId="316" xfId="40" applyFont="1" applyFill="1" applyBorder="1" applyAlignment="1">
      <alignment horizontal="center" vertical="center" wrapText="1"/>
    </xf>
    <xf numFmtId="0" fontId="21" fillId="25" borderId="40" xfId="46" applyFont="1" applyFill="1" applyBorder="1" applyAlignment="1">
      <alignment horizontal="left" vertical="center" wrapText="1"/>
    </xf>
    <xf numFmtId="0" fontId="33" fillId="25" borderId="332" xfId="50" applyFill="1" applyBorder="1" applyAlignment="1">
      <alignment horizontal="left" vertical="center" wrapText="1"/>
    </xf>
    <xf numFmtId="1" fontId="23" fillId="25" borderId="344" xfId="46" applyNumberFormat="1" applyFont="1" applyFill="1" applyBorder="1" applyAlignment="1">
      <alignment horizontal="center" vertical="center"/>
    </xf>
    <xf numFmtId="1" fontId="23" fillId="25" borderId="343" xfId="46" applyNumberFormat="1" applyFont="1" applyFill="1" applyBorder="1" applyAlignment="1">
      <alignment horizontal="center" vertical="center"/>
    </xf>
    <xf numFmtId="0" fontId="42" fillId="4" borderId="320" xfId="40" applyFont="1" applyFill="1" applyBorder="1" applyAlignment="1">
      <alignment horizontal="center" vertical="center" textRotation="90" wrapText="1"/>
    </xf>
    <xf numFmtId="0" fontId="39" fillId="25" borderId="319" xfId="46" applyFont="1" applyFill="1" applyBorder="1" applyAlignment="1">
      <alignment horizontal="center" textRotation="90"/>
    </xf>
    <xf numFmtId="0" fontId="39" fillId="25" borderId="127" xfId="46" applyFont="1" applyFill="1" applyBorder="1" applyAlignment="1">
      <alignment horizontal="center"/>
    </xf>
    <xf numFmtId="0" fontId="39" fillId="25" borderId="128" xfId="46" applyFont="1" applyFill="1" applyBorder="1" applyAlignment="1">
      <alignment horizontal="center"/>
    </xf>
    <xf numFmtId="0" fontId="39" fillId="25" borderId="129" xfId="46" applyFont="1" applyFill="1" applyBorder="1" applyAlignment="1">
      <alignment horizontal="center"/>
    </xf>
    <xf numFmtId="0" fontId="39" fillId="25" borderId="130" xfId="46" applyFont="1" applyFill="1" applyBorder="1" applyAlignment="1">
      <alignment horizontal="center"/>
    </xf>
    <xf numFmtId="0" fontId="39" fillId="25" borderId="131" xfId="46" applyFont="1" applyFill="1" applyBorder="1" applyAlignment="1">
      <alignment horizontal="center"/>
    </xf>
    <xf numFmtId="0" fontId="39" fillId="25" borderId="332" xfId="46" applyFont="1" applyFill="1" applyBorder="1" applyAlignment="1">
      <alignment horizontal="center" vertical="center"/>
    </xf>
    <xf numFmtId="0" fontId="33" fillId="25" borderId="332" xfId="50" applyFill="1" applyBorder="1" applyAlignment="1">
      <alignment horizontal="center" vertical="center"/>
    </xf>
    <xf numFmtId="0" fontId="39" fillId="25" borderId="332" xfId="46" applyFont="1" applyFill="1" applyBorder="1" applyAlignment="1">
      <alignment horizontal="center" textRotation="90"/>
    </xf>
    <xf numFmtId="0" fontId="39" fillId="25" borderId="364" xfId="46" applyFont="1" applyFill="1" applyBorder="1" applyAlignment="1">
      <alignment horizontal="center" vertical="center"/>
    </xf>
    <xf numFmtId="0" fontId="39" fillId="25" borderId="321" xfId="46" applyFont="1" applyFill="1" applyBorder="1" applyAlignment="1">
      <alignment horizontal="center" textRotation="90"/>
    </xf>
    <xf numFmtId="0" fontId="39" fillId="25" borderId="330" xfId="46" applyFont="1" applyFill="1" applyBorder="1" applyAlignment="1">
      <alignment horizontal="center" vertical="center"/>
    </xf>
    <xf numFmtId="0" fontId="39" fillId="25" borderId="132" xfId="46" applyFont="1" applyFill="1" applyBorder="1" applyAlignment="1">
      <alignment horizontal="center"/>
    </xf>
    <xf numFmtId="0" fontId="39" fillId="27" borderId="362" xfId="0" applyFont="1" applyFill="1" applyBorder="1" applyAlignment="1">
      <alignment horizontal="center" vertical="center"/>
    </xf>
    <xf numFmtId="0" fontId="39" fillId="27" borderId="235" xfId="0" applyFont="1" applyFill="1" applyBorder="1" applyAlignment="1">
      <alignment horizontal="center" vertical="center"/>
    </xf>
    <xf numFmtId="0" fontId="39" fillId="27" borderId="363" xfId="0" applyFont="1" applyFill="1" applyBorder="1" applyAlignment="1">
      <alignment horizontal="center" vertical="center" wrapText="1"/>
    </xf>
    <xf numFmtId="0" fontId="39" fillId="27" borderId="174" xfId="0" applyFont="1" applyFill="1" applyBorder="1" applyAlignment="1">
      <alignment horizontal="center" vertical="center" wrapText="1"/>
    </xf>
    <xf numFmtId="0" fontId="42" fillId="4" borderId="366" xfId="40" applyFont="1" applyFill="1" applyBorder="1" applyAlignment="1">
      <alignment horizontal="center" vertical="center" textRotation="90" wrapText="1"/>
    </xf>
    <xf numFmtId="0" fontId="42" fillId="4" borderId="138" xfId="40" applyFont="1" applyFill="1" applyBorder="1" applyAlignment="1">
      <alignment horizontal="center" vertical="center" textRotation="90" wrapText="1"/>
    </xf>
    <xf numFmtId="0" fontId="39" fillId="25" borderId="329" xfId="46" applyFont="1" applyFill="1" applyBorder="1" applyAlignment="1">
      <alignment horizontal="center" textRotation="90"/>
    </xf>
    <xf numFmtId="0" fontId="21" fillId="25" borderId="135" xfId="46" applyFont="1" applyFill="1" applyBorder="1" applyAlignment="1">
      <alignment horizontal="left" vertical="center" wrapText="1"/>
    </xf>
    <xf numFmtId="1" fontId="23" fillId="25" borderId="376" xfId="46" applyNumberFormat="1" applyFont="1" applyFill="1" applyBorder="1" applyAlignment="1">
      <alignment horizontal="center" vertical="center"/>
    </xf>
    <xf numFmtId="0" fontId="39" fillId="25" borderId="365" xfId="46" applyFont="1" applyFill="1" applyBorder="1" applyAlignment="1">
      <alignment horizontal="center" textRotation="90"/>
    </xf>
    <xf numFmtId="0" fontId="39" fillId="27" borderId="330" xfId="0" applyFont="1" applyFill="1" applyBorder="1" applyAlignment="1">
      <alignment horizontal="center" vertical="center"/>
    </xf>
    <xf numFmtId="0" fontId="39" fillId="27" borderId="332" xfId="0" applyFont="1" applyFill="1" applyBorder="1" applyAlignment="1">
      <alignment horizontal="center" vertical="center" wrapText="1"/>
    </xf>
    <xf numFmtId="0" fontId="42" fillId="4" borderId="377" xfId="40" applyFont="1" applyFill="1" applyBorder="1" applyAlignment="1">
      <alignment horizontal="center" vertical="center" textRotation="90" wrapText="1"/>
    </xf>
    <xf numFmtId="0" fontId="36" fillId="25" borderId="252" xfId="46" applyFont="1" applyFill="1" applyBorder="1" applyAlignment="1">
      <alignment horizontal="center" vertical="center"/>
    </xf>
    <xf numFmtId="0" fontId="33" fillId="25" borderId="252" xfId="50" applyFill="1" applyBorder="1" applyAlignment="1">
      <alignment horizontal="center" vertical="center"/>
    </xf>
    <xf numFmtId="0" fontId="36" fillId="25" borderId="148" xfId="46" applyFont="1" applyFill="1" applyBorder="1" applyAlignment="1">
      <alignment horizontal="center" vertical="center"/>
    </xf>
    <xf numFmtId="0" fontId="33" fillId="25" borderId="148" xfId="50" applyFill="1" applyBorder="1" applyAlignment="1">
      <alignment horizontal="center" vertical="center"/>
    </xf>
    <xf numFmtId="0" fontId="33" fillId="25" borderId="379" xfId="50" applyFill="1" applyBorder="1" applyAlignment="1">
      <alignment horizontal="center" vertical="center"/>
    </xf>
    <xf numFmtId="0" fontId="36" fillId="25" borderId="74" xfId="46" applyFont="1" applyFill="1" applyBorder="1" applyAlignment="1">
      <alignment horizontal="center" vertical="center"/>
    </xf>
    <xf numFmtId="0" fontId="33" fillId="25" borderId="74" xfId="50" applyFill="1" applyBorder="1" applyAlignment="1">
      <alignment horizontal="center" vertical="center"/>
    </xf>
    <xf numFmtId="0" fontId="33" fillId="25" borderId="289" xfId="50" applyFill="1" applyBorder="1" applyAlignment="1">
      <alignment horizontal="left" vertical="center" wrapText="1"/>
    </xf>
    <xf numFmtId="1" fontId="23" fillId="25" borderId="300" xfId="46" applyNumberFormat="1" applyFont="1" applyFill="1" applyBorder="1" applyAlignment="1">
      <alignment horizontal="center" vertical="center"/>
    </xf>
    <xf numFmtId="0" fontId="44" fillId="27" borderId="315" xfId="40" applyFont="1" applyFill="1" applyBorder="1" applyAlignment="1">
      <alignment horizontal="center" vertical="center" wrapText="1"/>
    </xf>
    <xf numFmtId="0" fontId="44" fillId="27" borderId="116" xfId="40" applyFont="1" applyFill="1" applyBorder="1" applyAlignment="1">
      <alignment horizontal="center" vertical="center" wrapText="1"/>
    </xf>
    <xf numFmtId="0" fontId="44" fillId="27" borderId="235" xfId="40" applyFont="1" applyFill="1" applyBorder="1" applyAlignment="1">
      <alignment horizontal="center" vertical="center" wrapText="1"/>
    </xf>
    <xf numFmtId="0" fontId="44" fillId="27" borderId="316" xfId="40" applyFont="1" applyFill="1" applyBorder="1" applyAlignment="1">
      <alignment horizontal="center" vertical="center" wrapText="1"/>
    </xf>
    <xf numFmtId="0" fontId="44" fillId="27" borderId="73" xfId="40" applyFont="1" applyFill="1" applyBorder="1" applyAlignment="1">
      <alignment horizontal="center" vertical="center" wrapText="1"/>
    </xf>
    <xf numFmtId="0" fontId="44" fillId="27" borderId="174" xfId="40" applyFont="1" applyFill="1" applyBorder="1" applyAlignment="1">
      <alignment horizontal="center" vertical="center" wrapText="1"/>
    </xf>
    <xf numFmtId="0" fontId="36" fillId="25" borderId="177" xfId="46" applyFont="1" applyFill="1" applyBorder="1" applyAlignment="1">
      <alignment horizontal="center" vertical="center"/>
    </xf>
    <xf numFmtId="0" fontId="33" fillId="25" borderId="177" xfId="50" applyFill="1" applyBorder="1" applyAlignment="1">
      <alignment horizontal="center" vertical="center"/>
    </xf>
    <xf numFmtId="0" fontId="51" fillId="0" borderId="116" xfId="51" applyFont="1" applyBorder="1" applyAlignment="1" applyProtection="1">
      <alignment horizontal="center" wrapText="1"/>
      <protection locked="0"/>
    </xf>
    <xf numFmtId="0" fontId="51" fillId="0" borderId="73" xfId="51" applyFont="1" applyBorder="1" applyAlignment="1" applyProtection="1">
      <alignment horizontal="center" wrapText="1"/>
      <protection locked="0"/>
    </xf>
    <xf numFmtId="0" fontId="51" fillId="0" borderId="117" xfId="51" applyFont="1" applyBorder="1" applyAlignment="1" applyProtection="1">
      <alignment horizontal="center" wrapText="1"/>
      <protection locked="0"/>
    </xf>
    <xf numFmtId="0" fontId="50" fillId="0" borderId="364" xfId="51" applyFont="1" applyFill="1" applyBorder="1" applyAlignment="1" applyProtection="1">
      <alignment horizontal="center" vertical="center" wrapText="1"/>
      <protection locked="0"/>
    </xf>
    <xf numFmtId="0" fontId="50" fillId="0" borderId="289" xfId="51" applyFont="1" applyBorder="1" applyAlignment="1" applyProtection="1">
      <alignment horizontal="left" vertical="center" wrapText="1"/>
      <protection locked="0"/>
    </xf>
    <xf numFmtId="0" fontId="51" fillId="0" borderId="53" xfId="51" applyFont="1" applyBorder="1" applyAlignment="1">
      <alignment horizontal="center" vertical="center"/>
    </xf>
    <xf numFmtId="0" fontId="51" fillId="0" borderId="364" xfId="51" applyFont="1" applyBorder="1" applyAlignment="1">
      <alignment horizontal="center" vertical="center"/>
    </xf>
    <xf numFmtId="0" fontId="51" fillId="0" borderId="54" xfId="51" applyFont="1" applyBorder="1" applyAlignment="1">
      <alignment horizontal="center" vertical="center"/>
    </xf>
    <xf numFmtId="0" fontId="51" fillId="0" borderId="476" xfId="51" applyFont="1" applyBorder="1" applyAlignment="1">
      <alignment horizontal="center" vertical="center"/>
    </xf>
    <xf numFmtId="0" fontId="51" fillId="0" borderId="55" xfId="51" applyFont="1" applyBorder="1" applyAlignment="1">
      <alignment horizontal="center" vertical="center" wrapText="1"/>
    </xf>
    <xf numFmtId="0" fontId="51" fillId="0" borderId="493" xfId="0" applyFont="1" applyBorder="1" applyAlignment="1">
      <alignment horizontal="center" vertical="center" wrapText="1"/>
    </xf>
    <xf numFmtId="0" fontId="50" fillId="0" borderId="495" xfId="51" applyFont="1" applyFill="1" applyBorder="1" applyAlignment="1" applyProtection="1">
      <alignment horizontal="center" vertical="center" wrapText="1"/>
      <protection locked="0"/>
    </xf>
    <xf numFmtId="0" fontId="50" fillId="0" borderId="140" xfId="51" applyFont="1" applyFill="1" applyBorder="1" applyAlignment="1" applyProtection="1">
      <alignment horizontal="center" vertical="center" wrapText="1"/>
      <protection locked="0"/>
    </xf>
    <xf numFmtId="0" fontId="50" fillId="0" borderId="496" xfId="51" applyFont="1" applyBorder="1" applyAlignment="1" applyProtection="1">
      <alignment horizontal="left" vertical="center" wrapText="1"/>
      <protection locked="0"/>
    </xf>
    <xf numFmtId="0" fontId="50" fillId="0" borderId="174" xfId="51" applyFont="1" applyBorder="1" applyAlignment="1" applyProtection="1">
      <alignment horizontal="left" vertical="center" wrapText="1"/>
      <protection locked="0"/>
    </xf>
    <xf numFmtId="0" fontId="50" fillId="0" borderId="495" xfId="46" applyFont="1" applyFill="1" applyBorder="1" applyAlignment="1" applyProtection="1">
      <alignment vertical="center"/>
      <protection locked="0"/>
    </xf>
    <xf numFmtId="0" fontId="50" fillId="0" borderId="140" xfId="46" applyFont="1" applyFill="1" applyBorder="1" applyAlignment="1" applyProtection="1">
      <alignment vertical="center"/>
      <protection locked="0"/>
    </xf>
    <xf numFmtId="0" fontId="50" fillId="0" borderId="496" xfId="40" applyFont="1" applyFill="1" applyBorder="1" applyAlignment="1" applyProtection="1">
      <alignment horizontal="left" vertical="center"/>
      <protection locked="0"/>
    </xf>
    <xf numFmtId="0" fontId="50" fillId="0" borderId="174" xfId="40" applyFont="1" applyFill="1" applyBorder="1" applyAlignment="1" applyProtection="1">
      <alignment horizontal="left" vertical="center"/>
      <protection locked="0"/>
    </xf>
    <xf numFmtId="0" fontId="51" fillId="0" borderId="0" xfId="51" applyFont="1" applyAlignment="1" applyProtection="1">
      <alignment horizontal="center" wrapText="1"/>
      <protection locked="0"/>
    </xf>
    <xf numFmtId="0" fontId="50" fillId="0" borderId="494" xfId="46" applyFont="1" applyBorder="1" applyAlignment="1" applyProtection="1">
      <alignment horizontal="left" vertical="center"/>
      <protection locked="0"/>
    </xf>
    <xf numFmtId="0" fontId="50" fillId="0" borderId="476" xfId="40" applyFont="1" applyFill="1" applyBorder="1" applyAlignment="1" applyProtection="1">
      <alignment horizontal="left" vertical="center"/>
      <protection locked="0"/>
    </xf>
    <xf numFmtId="0" fontId="50" fillId="0" borderId="494" xfId="0" applyFont="1" applyBorder="1" applyAlignment="1">
      <alignment vertical="center" wrapText="1"/>
    </xf>
    <xf numFmtId="0" fontId="50" fillId="0" borderId="476" xfId="0" applyFont="1" applyFill="1" applyBorder="1" applyAlignment="1">
      <alignment vertical="center" wrapText="1"/>
    </xf>
    <xf numFmtId="0" fontId="51" fillId="0" borderId="141" xfId="51" applyFont="1" applyBorder="1" applyAlignment="1" applyProtection="1">
      <alignment horizontal="center" vertical="center" wrapText="1"/>
      <protection locked="0"/>
    </xf>
    <xf numFmtId="0" fontId="51" fillId="0" borderId="0" xfId="51" applyFont="1" applyAlignment="1" applyProtection="1">
      <alignment horizontal="center" vertical="center" wrapText="1"/>
      <protection locked="0"/>
    </xf>
    <xf numFmtId="0" fontId="51" fillId="0" borderId="88" xfId="51" applyFont="1" applyBorder="1" applyAlignment="1" applyProtection="1">
      <alignment horizontal="center" vertical="center" wrapText="1"/>
      <protection locked="0"/>
    </xf>
    <xf numFmtId="0" fontId="51" fillId="0" borderId="0" xfId="51" applyFont="1" applyAlignment="1" applyProtection="1">
      <alignment horizontal="center" vertical="center"/>
      <protection locked="0"/>
    </xf>
    <xf numFmtId="0" fontId="51" fillId="0" borderId="0" xfId="51" applyFont="1" applyAlignment="1">
      <alignment horizontal="center" vertical="center"/>
    </xf>
  </cellXfs>
  <cellStyles count="5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 xr:uid="{00000000-0005-0000-0000-000027000000}"/>
    <cellStyle name="Normál 2 2" xfId="48" xr:uid="{00000000-0005-0000-0000-000028000000}"/>
    <cellStyle name="Normál 3" xfId="49" xr:uid="{00000000-0005-0000-0000-000029000000}"/>
    <cellStyle name="Normál 3 2" xfId="50" xr:uid="{00000000-0005-0000-0000-00002A000000}"/>
    <cellStyle name="Normál_bsc_kep_terv_onkorm_szakir" xfId="39" xr:uid="{00000000-0005-0000-0000-00002B000000}"/>
    <cellStyle name="Normál_H_B séma 0323" xfId="40" xr:uid="{00000000-0005-0000-0000-00002C000000}"/>
    <cellStyle name="Normál_H_B séma 0323 2" xfId="46" xr:uid="{00000000-0005-0000-0000-00002D000000}"/>
    <cellStyle name="Normál_Hír" xfId="51" xr:uid="{00000000-0005-0000-0000-00002E000000}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66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5">
    <tabColor theme="4" tint="-0.499984740745262"/>
    <pageSetUpPr fitToPage="1"/>
  </sheetPr>
  <dimension ref="A1:BG205"/>
  <sheetViews>
    <sheetView zoomScaleNormal="100" zoomScaleSheetLayoutView="100" zoomScalePageLayoutView="90" workbookViewId="0">
      <pane xSplit="3" topLeftCell="AR1" activePane="topRight" state="frozen"/>
      <selection activeCell="A5" sqref="A5:BE5"/>
      <selection pane="topRight" activeCell="BC54" sqref="BC54"/>
    </sheetView>
  </sheetViews>
  <sheetFormatPr defaultColWidth="10.6640625" defaultRowHeight="15.75" x14ac:dyDescent="0.25"/>
  <cols>
    <col min="1" max="1" width="17.83203125" style="1" customWidth="1"/>
    <col min="2" max="2" width="7.1640625" style="115" customWidth="1"/>
    <col min="3" max="3" width="74.1640625" style="115" customWidth="1"/>
    <col min="4" max="57" width="9.83203125" style="25" customWidth="1"/>
    <col min="58" max="58" width="63.1640625" style="2" bestFit="1" customWidth="1"/>
    <col min="59" max="59" width="37.83203125" style="2" bestFit="1" customWidth="1"/>
    <col min="60" max="69" width="1.83203125" style="2" customWidth="1"/>
    <col min="70" max="16384" width="10.6640625" style="2"/>
  </cols>
  <sheetData>
    <row r="1" spans="1:59" ht="23.25" x14ac:dyDescent="0.2">
      <c r="A1" s="858" t="s">
        <v>0</v>
      </c>
      <c r="B1" s="858"/>
      <c r="C1" s="858"/>
      <c r="D1" s="858"/>
      <c r="E1" s="858"/>
      <c r="F1" s="858"/>
      <c r="G1" s="858"/>
      <c r="H1" s="858"/>
      <c r="I1" s="858"/>
      <c r="J1" s="858"/>
      <c r="K1" s="858"/>
      <c r="L1" s="858"/>
      <c r="M1" s="858"/>
      <c r="N1" s="858"/>
      <c r="O1" s="858"/>
      <c r="P1" s="858"/>
      <c r="Q1" s="858"/>
      <c r="R1" s="858"/>
      <c r="S1" s="858"/>
      <c r="T1" s="858"/>
      <c r="U1" s="858"/>
      <c r="V1" s="858"/>
      <c r="W1" s="858"/>
      <c r="X1" s="858"/>
      <c r="Y1" s="858"/>
      <c r="Z1" s="858"/>
      <c r="AA1" s="858"/>
      <c r="AB1" s="858"/>
      <c r="AC1" s="858"/>
      <c r="AD1" s="858"/>
      <c r="AE1" s="858"/>
      <c r="AF1" s="858"/>
      <c r="AG1" s="858"/>
      <c r="AH1" s="858"/>
      <c r="AI1" s="858"/>
      <c r="AJ1" s="858"/>
      <c r="AK1" s="858"/>
      <c r="AL1" s="858"/>
      <c r="AM1" s="858"/>
      <c r="AN1" s="858"/>
      <c r="AO1" s="858"/>
      <c r="AP1" s="858"/>
      <c r="AQ1" s="858"/>
      <c r="AR1" s="858"/>
      <c r="AS1" s="858"/>
      <c r="AT1" s="858"/>
      <c r="AU1" s="858"/>
      <c r="AV1" s="858"/>
      <c r="AW1" s="858"/>
      <c r="AX1" s="858"/>
      <c r="AY1" s="858"/>
      <c r="AZ1" s="858"/>
      <c r="BA1" s="858"/>
      <c r="BB1" s="858"/>
      <c r="BC1" s="858"/>
      <c r="BD1" s="858"/>
      <c r="BE1" s="858"/>
    </row>
    <row r="2" spans="1:59" ht="23.25" x14ac:dyDescent="0.2">
      <c r="A2" s="859" t="s">
        <v>1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59"/>
      <c r="AR2" s="859"/>
      <c r="AS2" s="859"/>
      <c r="AT2" s="859"/>
      <c r="AU2" s="859"/>
      <c r="AV2" s="859"/>
      <c r="AW2" s="859"/>
      <c r="AX2" s="859"/>
      <c r="AY2" s="859"/>
      <c r="AZ2" s="859"/>
      <c r="BA2" s="859"/>
      <c r="BB2" s="859"/>
      <c r="BC2" s="859"/>
      <c r="BD2" s="859"/>
      <c r="BE2" s="859"/>
    </row>
    <row r="3" spans="1:59" ht="21.95" customHeight="1" x14ac:dyDescent="0.2">
      <c r="A3" s="860" t="s">
        <v>2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0"/>
      <c r="AO3" s="860"/>
      <c r="AP3" s="860"/>
      <c r="AQ3" s="860"/>
      <c r="AR3" s="860"/>
      <c r="AS3" s="860"/>
      <c r="AT3" s="860"/>
      <c r="AU3" s="860"/>
      <c r="AV3" s="860"/>
      <c r="AW3" s="860"/>
      <c r="AX3" s="860"/>
      <c r="AY3" s="860"/>
      <c r="AZ3" s="860"/>
      <c r="BA3" s="860"/>
      <c r="BB3" s="860"/>
      <c r="BC3" s="860"/>
      <c r="BD3" s="860"/>
      <c r="BE3" s="860"/>
    </row>
    <row r="4" spans="1:59" ht="21.95" customHeight="1" x14ac:dyDescent="0.2">
      <c r="A4" s="860"/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  <c r="AH4" s="860"/>
      <c r="AI4" s="860"/>
      <c r="AJ4" s="860"/>
      <c r="AK4" s="860"/>
      <c r="AL4" s="860"/>
      <c r="AM4" s="860"/>
      <c r="AN4" s="860"/>
      <c r="AO4" s="860"/>
      <c r="AP4" s="860"/>
      <c r="AQ4" s="860"/>
      <c r="AR4" s="860"/>
      <c r="AS4" s="860"/>
      <c r="AT4" s="860"/>
      <c r="AU4" s="860"/>
      <c r="AV4" s="860"/>
      <c r="AW4" s="860"/>
      <c r="AX4" s="860"/>
      <c r="AY4" s="860"/>
      <c r="AZ4" s="860"/>
      <c r="BA4" s="860"/>
      <c r="BB4" s="860"/>
      <c r="BC4" s="860"/>
      <c r="BD4" s="860"/>
      <c r="BE4" s="860"/>
    </row>
    <row r="5" spans="1:59" ht="21.95" customHeight="1" thickBot="1" x14ac:dyDescent="0.25">
      <c r="A5" s="858" t="s">
        <v>3</v>
      </c>
      <c r="B5" s="858"/>
      <c r="C5" s="858"/>
      <c r="D5" s="858"/>
      <c r="E5" s="858"/>
      <c r="F5" s="858"/>
      <c r="G5" s="858"/>
      <c r="H5" s="858"/>
      <c r="I5" s="858"/>
      <c r="J5" s="858"/>
      <c r="K5" s="858"/>
      <c r="L5" s="858"/>
      <c r="M5" s="858"/>
      <c r="N5" s="858"/>
      <c r="O5" s="858"/>
      <c r="P5" s="858"/>
      <c r="Q5" s="858"/>
      <c r="R5" s="858"/>
      <c r="S5" s="858"/>
      <c r="T5" s="858"/>
      <c r="U5" s="858"/>
      <c r="V5" s="858"/>
      <c r="W5" s="858"/>
      <c r="X5" s="858"/>
      <c r="Y5" s="858"/>
      <c r="Z5" s="858"/>
      <c r="AA5" s="858"/>
      <c r="AB5" s="858"/>
      <c r="AC5" s="858"/>
      <c r="AD5" s="858"/>
      <c r="AE5" s="858"/>
      <c r="AF5" s="858"/>
      <c r="AG5" s="858"/>
      <c r="AH5" s="858"/>
      <c r="AI5" s="858"/>
      <c r="AJ5" s="858"/>
      <c r="AK5" s="858"/>
      <c r="AL5" s="858"/>
      <c r="AM5" s="858"/>
      <c r="AN5" s="858"/>
      <c r="AO5" s="858"/>
      <c r="AP5" s="858"/>
      <c r="AQ5" s="858"/>
      <c r="AR5" s="858"/>
      <c r="AS5" s="858"/>
      <c r="AT5" s="858"/>
      <c r="AU5" s="858"/>
      <c r="AV5" s="858"/>
      <c r="AW5" s="858"/>
      <c r="AX5" s="858"/>
      <c r="AY5" s="858"/>
      <c r="AZ5" s="858"/>
      <c r="BA5" s="858"/>
      <c r="BB5" s="858"/>
      <c r="BC5" s="858"/>
      <c r="BD5" s="858"/>
      <c r="BE5" s="858"/>
    </row>
    <row r="6" spans="1:59" ht="21.95" customHeight="1" thickTop="1" thickBot="1" x14ac:dyDescent="0.25">
      <c r="A6" s="861" t="s">
        <v>4</v>
      </c>
      <c r="B6" s="862" t="s">
        <v>5</v>
      </c>
      <c r="C6" s="863" t="s">
        <v>6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869" t="s">
        <v>7</v>
      </c>
      <c r="Q6" s="869"/>
      <c r="R6" s="869"/>
      <c r="S6" s="869"/>
      <c r="T6" s="869"/>
      <c r="U6" s="869"/>
      <c r="V6" s="869"/>
      <c r="W6" s="869"/>
      <c r="X6" s="869"/>
      <c r="Y6" s="869"/>
      <c r="Z6" s="869"/>
      <c r="AA6" s="869"/>
      <c r="AB6" s="869"/>
      <c r="AC6" s="869"/>
      <c r="AD6" s="869"/>
      <c r="AE6" s="869"/>
      <c r="AF6" s="869"/>
      <c r="AG6" s="869"/>
      <c r="AH6" s="869"/>
      <c r="AI6" s="869"/>
      <c r="AJ6" s="869"/>
      <c r="AK6" s="869"/>
      <c r="AL6" s="869"/>
      <c r="AM6" s="869"/>
      <c r="AN6" s="869"/>
      <c r="AO6" s="869"/>
      <c r="AP6" s="869"/>
      <c r="AQ6" s="869"/>
      <c r="AR6" s="869"/>
      <c r="AS6" s="869"/>
      <c r="AT6" s="869"/>
      <c r="AU6" s="869"/>
      <c r="AV6" s="869"/>
      <c r="AW6" s="869"/>
      <c r="AX6" s="869"/>
      <c r="AY6" s="870"/>
      <c r="AZ6" s="855" t="s">
        <v>8</v>
      </c>
      <c r="BA6" s="856"/>
      <c r="BB6" s="856"/>
      <c r="BC6" s="856"/>
      <c r="BD6" s="856"/>
      <c r="BE6" s="856"/>
      <c r="BF6" s="848" t="s">
        <v>9</v>
      </c>
      <c r="BG6" s="850" t="s">
        <v>10</v>
      </c>
    </row>
    <row r="7" spans="1:59" ht="15.75" customHeight="1" thickTop="1" thickBot="1" x14ac:dyDescent="0.3">
      <c r="A7" s="861"/>
      <c r="B7" s="862"/>
      <c r="C7" s="863"/>
      <c r="D7" s="866" t="s">
        <v>11</v>
      </c>
      <c r="E7" s="857"/>
      <c r="F7" s="857"/>
      <c r="G7" s="857"/>
      <c r="H7" s="857"/>
      <c r="I7" s="857"/>
      <c r="J7" s="864" t="s">
        <v>12</v>
      </c>
      <c r="K7" s="864"/>
      <c r="L7" s="864"/>
      <c r="M7" s="864"/>
      <c r="N7" s="864"/>
      <c r="O7" s="864"/>
      <c r="P7" s="857" t="s">
        <v>13</v>
      </c>
      <c r="Q7" s="857"/>
      <c r="R7" s="857"/>
      <c r="S7" s="857"/>
      <c r="T7" s="857"/>
      <c r="U7" s="857"/>
      <c r="V7" s="864" t="s">
        <v>14</v>
      </c>
      <c r="W7" s="864"/>
      <c r="X7" s="864"/>
      <c r="Y7" s="864"/>
      <c r="Z7" s="864"/>
      <c r="AA7" s="864"/>
      <c r="AB7" s="857" t="s">
        <v>15</v>
      </c>
      <c r="AC7" s="857"/>
      <c r="AD7" s="857"/>
      <c r="AE7" s="857"/>
      <c r="AF7" s="857"/>
      <c r="AG7" s="857"/>
      <c r="AH7" s="866" t="s">
        <v>16</v>
      </c>
      <c r="AI7" s="866"/>
      <c r="AJ7" s="866"/>
      <c r="AK7" s="866"/>
      <c r="AL7" s="866"/>
      <c r="AM7" s="866"/>
      <c r="AN7" s="857" t="s">
        <v>17</v>
      </c>
      <c r="AO7" s="857"/>
      <c r="AP7" s="857"/>
      <c r="AQ7" s="857"/>
      <c r="AR7" s="857"/>
      <c r="AS7" s="857"/>
      <c r="AT7" s="864" t="s">
        <v>18</v>
      </c>
      <c r="AU7" s="864"/>
      <c r="AV7" s="864"/>
      <c r="AW7" s="864"/>
      <c r="AX7" s="864"/>
      <c r="AY7" s="865"/>
      <c r="AZ7" s="855"/>
      <c r="BA7" s="856"/>
      <c r="BB7" s="856"/>
      <c r="BC7" s="856"/>
      <c r="BD7" s="856"/>
      <c r="BE7" s="856"/>
      <c r="BF7" s="849"/>
      <c r="BG7" s="851"/>
    </row>
    <row r="8" spans="1:59" ht="15.75" customHeight="1" thickTop="1" thickBot="1" x14ac:dyDescent="0.25">
      <c r="A8" s="861"/>
      <c r="B8" s="862"/>
      <c r="C8" s="863"/>
      <c r="D8" s="853" t="s">
        <v>19</v>
      </c>
      <c r="E8" s="822"/>
      <c r="F8" s="823" t="s">
        <v>20</v>
      </c>
      <c r="G8" s="823"/>
      <c r="H8" s="825" t="s">
        <v>21</v>
      </c>
      <c r="I8" s="824" t="s">
        <v>22</v>
      </c>
      <c r="J8" s="822" t="s">
        <v>19</v>
      </c>
      <c r="K8" s="822"/>
      <c r="L8" s="823" t="s">
        <v>20</v>
      </c>
      <c r="M8" s="823"/>
      <c r="N8" s="825" t="s">
        <v>21</v>
      </c>
      <c r="O8" s="867" t="s">
        <v>23</v>
      </c>
      <c r="P8" s="822" t="s">
        <v>19</v>
      </c>
      <c r="Q8" s="822"/>
      <c r="R8" s="823" t="s">
        <v>20</v>
      </c>
      <c r="S8" s="823"/>
      <c r="T8" s="825" t="s">
        <v>21</v>
      </c>
      <c r="U8" s="867" t="s">
        <v>23</v>
      </c>
      <c r="V8" s="822" t="s">
        <v>19</v>
      </c>
      <c r="W8" s="822"/>
      <c r="X8" s="823" t="s">
        <v>20</v>
      </c>
      <c r="Y8" s="823"/>
      <c r="Z8" s="825" t="s">
        <v>21</v>
      </c>
      <c r="AA8" s="824" t="s">
        <v>23</v>
      </c>
      <c r="AB8" s="822" t="s">
        <v>19</v>
      </c>
      <c r="AC8" s="822"/>
      <c r="AD8" s="823" t="s">
        <v>20</v>
      </c>
      <c r="AE8" s="823"/>
      <c r="AF8" s="825" t="s">
        <v>21</v>
      </c>
      <c r="AG8" s="824" t="s">
        <v>23</v>
      </c>
      <c r="AH8" s="822" t="s">
        <v>19</v>
      </c>
      <c r="AI8" s="822"/>
      <c r="AJ8" s="823" t="s">
        <v>20</v>
      </c>
      <c r="AK8" s="823"/>
      <c r="AL8" s="825" t="s">
        <v>21</v>
      </c>
      <c r="AM8" s="824" t="s">
        <v>23</v>
      </c>
      <c r="AN8" s="822" t="s">
        <v>19</v>
      </c>
      <c r="AO8" s="822"/>
      <c r="AP8" s="823" t="s">
        <v>20</v>
      </c>
      <c r="AQ8" s="823"/>
      <c r="AR8" s="825" t="s">
        <v>21</v>
      </c>
      <c r="AS8" s="824" t="s">
        <v>23</v>
      </c>
      <c r="AT8" s="822" t="s">
        <v>19</v>
      </c>
      <c r="AU8" s="822"/>
      <c r="AV8" s="823" t="s">
        <v>20</v>
      </c>
      <c r="AW8" s="823"/>
      <c r="AX8" s="825" t="s">
        <v>21</v>
      </c>
      <c r="AY8" s="854" t="s">
        <v>22</v>
      </c>
      <c r="AZ8" s="853" t="s">
        <v>19</v>
      </c>
      <c r="BA8" s="822"/>
      <c r="BB8" s="823" t="s">
        <v>20</v>
      </c>
      <c r="BC8" s="823"/>
      <c r="BD8" s="825" t="s">
        <v>21</v>
      </c>
      <c r="BE8" s="852" t="s">
        <v>24</v>
      </c>
      <c r="BF8" s="849"/>
      <c r="BG8" s="851"/>
    </row>
    <row r="9" spans="1:59" ht="80.099999999999994" customHeight="1" thickTop="1" thickBot="1" x14ac:dyDescent="0.25">
      <c r="A9" s="861"/>
      <c r="B9" s="862"/>
      <c r="C9" s="863"/>
      <c r="D9" s="252" t="s">
        <v>25</v>
      </c>
      <c r="E9" s="253" t="s">
        <v>26</v>
      </c>
      <c r="F9" s="254" t="s">
        <v>25</v>
      </c>
      <c r="G9" s="253" t="s">
        <v>26</v>
      </c>
      <c r="H9" s="825"/>
      <c r="I9" s="824"/>
      <c r="J9" s="255" t="s">
        <v>25</v>
      </c>
      <c r="K9" s="253" t="s">
        <v>26</v>
      </c>
      <c r="L9" s="254" t="s">
        <v>25</v>
      </c>
      <c r="M9" s="253" t="s">
        <v>26</v>
      </c>
      <c r="N9" s="825"/>
      <c r="O9" s="868"/>
      <c r="P9" s="255" t="s">
        <v>25</v>
      </c>
      <c r="Q9" s="253" t="s">
        <v>26</v>
      </c>
      <c r="R9" s="254" t="s">
        <v>25</v>
      </c>
      <c r="S9" s="253" t="s">
        <v>26</v>
      </c>
      <c r="T9" s="825"/>
      <c r="U9" s="868"/>
      <c r="V9" s="255" t="s">
        <v>25</v>
      </c>
      <c r="W9" s="253" t="s">
        <v>26</v>
      </c>
      <c r="X9" s="254" t="s">
        <v>25</v>
      </c>
      <c r="Y9" s="253" t="s">
        <v>26</v>
      </c>
      <c r="Z9" s="825"/>
      <c r="AA9" s="824"/>
      <c r="AB9" s="255" t="s">
        <v>25</v>
      </c>
      <c r="AC9" s="253" t="s">
        <v>26</v>
      </c>
      <c r="AD9" s="254" t="s">
        <v>25</v>
      </c>
      <c r="AE9" s="253" t="s">
        <v>26</v>
      </c>
      <c r="AF9" s="825"/>
      <c r="AG9" s="824"/>
      <c r="AH9" s="255" t="s">
        <v>25</v>
      </c>
      <c r="AI9" s="253" t="s">
        <v>26</v>
      </c>
      <c r="AJ9" s="254" t="s">
        <v>25</v>
      </c>
      <c r="AK9" s="253" t="s">
        <v>26</v>
      </c>
      <c r="AL9" s="825"/>
      <c r="AM9" s="824"/>
      <c r="AN9" s="255" t="s">
        <v>25</v>
      </c>
      <c r="AO9" s="253" t="s">
        <v>26</v>
      </c>
      <c r="AP9" s="254" t="s">
        <v>25</v>
      </c>
      <c r="AQ9" s="253" t="s">
        <v>26</v>
      </c>
      <c r="AR9" s="825"/>
      <c r="AS9" s="824"/>
      <c r="AT9" s="255" t="s">
        <v>25</v>
      </c>
      <c r="AU9" s="253" t="s">
        <v>26</v>
      </c>
      <c r="AV9" s="254" t="s">
        <v>25</v>
      </c>
      <c r="AW9" s="253" t="s">
        <v>26</v>
      </c>
      <c r="AX9" s="825"/>
      <c r="AY9" s="854"/>
      <c r="AZ9" s="252" t="s">
        <v>25</v>
      </c>
      <c r="BA9" s="253" t="s">
        <v>26</v>
      </c>
      <c r="BB9" s="254" t="s">
        <v>25</v>
      </c>
      <c r="BC9" s="253" t="s">
        <v>26</v>
      </c>
      <c r="BD9" s="825"/>
      <c r="BE9" s="852"/>
      <c r="BF9" s="849"/>
      <c r="BG9" s="851"/>
    </row>
    <row r="10" spans="1:59" s="4" customFormat="1" ht="15.75" customHeight="1" x14ac:dyDescent="0.3">
      <c r="A10" s="3"/>
      <c r="B10" s="166"/>
      <c r="C10" s="77" t="s">
        <v>27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872"/>
      <c r="Q10" s="872"/>
      <c r="R10" s="872"/>
      <c r="S10" s="872"/>
      <c r="T10" s="872"/>
      <c r="U10" s="872"/>
      <c r="V10" s="872"/>
      <c r="W10" s="872"/>
      <c r="X10" s="872"/>
      <c r="Y10" s="872"/>
      <c r="Z10" s="872"/>
      <c r="AA10" s="872"/>
      <c r="AB10" s="872"/>
      <c r="AC10" s="872"/>
      <c r="AD10" s="872"/>
      <c r="AE10" s="872"/>
      <c r="AF10" s="872"/>
      <c r="AG10" s="872"/>
      <c r="AH10" s="872"/>
      <c r="AI10" s="872"/>
      <c r="AJ10" s="872"/>
      <c r="AK10" s="872"/>
      <c r="AL10" s="872"/>
      <c r="AM10" s="872"/>
      <c r="AN10" s="872"/>
      <c r="AO10" s="872"/>
      <c r="AP10" s="872"/>
      <c r="AQ10" s="872"/>
      <c r="AR10" s="872"/>
      <c r="AS10" s="872"/>
      <c r="AT10" s="872"/>
      <c r="AU10" s="872"/>
      <c r="AV10" s="872"/>
      <c r="AW10" s="872"/>
      <c r="AX10" s="872"/>
      <c r="AY10" s="872"/>
      <c r="AZ10" s="116"/>
      <c r="BA10" s="117" t="str">
        <f>IF(AZ10=0,"",AZ10)</f>
        <v/>
      </c>
      <c r="BB10" s="117"/>
      <c r="BC10" s="117"/>
      <c r="BD10" s="117"/>
      <c r="BE10" s="118"/>
      <c r="BF10" s="256"/>
      <c r="BG10" s="256"/>
    </row>
    <row r="11" spans="1:59" s="14" customFormat="1" ht="15.75" customHeight="1" x14ac:dyDescent="0.25">
      <c r="A11" s="257" t="s">
        <v>28</v>
      </c>
      <c r="B11" s="258" t="s">
        <v>29</v>
      </c>
      <c r="C11" s="259" t="s">
        <v>30</v>
      </c>
      <c r="D11" s="260"/>
      <c r="E11" s="261" t="str">
        <f t="shared" ref="E11" si="0">IF(D11*14=0,"",D11*14)</f>
        <v/>
      </c>
      <c r="F11" s="260">
        <v>12</v>
      </c>
      <c r="G11" s="261">
        <f>IF(F11*15=0,"",F11*15)</f>
        <v>180</v>
      </c>
      <c r="H11" s="260">
        <v>8</v>
      </c>
      <c r="I11" s="262" t="s">
        <v>31</v>
      </c>
      <c r="J11" s="263"/>
      <c r="K11" s="261" t="str">
        <f t="shared" ref="K11:K14" si="1">IF(J11*14=0,"",J11*14)</f>
        <v/>
      </c>
      <c r="L11" s="260"/>
      <c r="M11" s="261" t="str">
        <f t="shared" ref="M11:M14" si="2">IF(L11*14=0,"",L11*14)</f>
        <v/>
      </c>
      <c r="N11" s="260"/>
      <c r="O11" s="264"/>
      <c r="P11" s="260"/>
      <c r="Q11" s="261" t="str">
        <f t="shared" ref="Q11:Q14" si="3">IF(P11*14=0,"",P11*14)</f>
        <v/>
      </c>
      <c r="R11" s="260"/>
      <c r="S11" s="261" t="str">
        <f t="shared" ref="S11:S14" si="4">IF(R11*14=0,"",R11*14)</f>
        <v/>
      </c>
      <c r="T11" s="260"/>
      <c r="U11" s="262"/>
      <c r="V11" s="263"/>
      <c r="W11" s="261" t="str">
        <f t="shared" ref="W11:W14" si="5">IF(V11*14=0,"",V11*14)</f>
        <v/>
      </c>
      <c r="X11" s="260"/>
      <c r="Y11" s="261" t="str">
        <f t="shared" ref="Y11:Y14" si="6">IF(X11*14=0,"",X11*14)</f>
        <v/>
      </c>
      <c r="Z11" s="260"/>
      <c r="AA11" s="264"/>
      <c r="AB11" s="260"/>
      <c r="AC11" s="261" t="str">
        <f t="shared" ref="AC11:AC14" si="7">IF(AB11*14=0,"",AB11*14)</f>
        <v/>
      </c>
      <c r="AD11" s="260"/>
      <c r="AE11" s="261" t="str">
        <f t="shared" ref="AE11:AE14" si="8">IF(AD11*14=0,"",AD11*14)</f>
        <v/>
      </c>
      <c r="AF11" s="260"/>
      <c r="AG11" s="262"/>
      <c r="AH11" s="263"/>
      <c r="AI11" s="261" t="str">
        <f t="shared" ref="AI11:AI14" si="9">IF(AH11*14=0,"",AH11*14)</f>
        <v/>
      </c>
      <c r="AJ11" s="260"/>
      <c r="AK11" s="261" t="str">
        <f t="shared" ref="AK11:AK14" si="10">IF(AJ11*14=0,"",AJ11*14)</f>
        <v/>
      </c>
      <c r="AL11" s="260"/>
      <c r="AM11" s="264"/>
      <c r="AN11" s="263"/>
      <c r="AO11" s="261" t="str">
        <f t="shared" ref="AO11:AO14" si="11">IF(AN11*14=0,"",AN11*14)</f>
        <v/>
      </c>
      <c r="AP11" s="265"/>
      <c r="AQ11" s="261" t="str">
        <f t="shared" ref="AQ11:AQ14" si="12">IF(AP11*14=0,"",AP11*14)</f>
        <v/>
      </c>
      <c r="AR11" s="265"/>
      <c r="AS11" s="266"/>
      <c r="AT11" s="260"/>
      <c r="AU11" s="261" t="str">
        <f t="shared" ref="AU11:AU14" si="13">IF(AT11*14=0,"",AT11*14)</f>
        <v/>
      </c>
      <c r="AV11" s="260"/>
      <c r="AW11" s="261" t="str">
        <f t="shared" ref="AW11:AW14" si="14">IF(AV11*14=0,"",AV11*14)</f>
        <v/>
      </c>
      <c r="AX11" s="260"/>
      <c r="AY11" s="260"/>
      <c r="AZ11" s="267" t="str">
        <f t="shared" ref="AZ11:AZ14" si="15">IF(D11+J11+P11+V11+AB11+AH11+AN11+AT11=0,"",D11+J11+P11+V11+AB11+AH11+AN11+AT11)</f>
        <v/>
      </c>
      <c r="BA11" s="261" t="str">
        <f t="shared" ref="BA11:BA14" si="16">IF((D11+J11+P11+V11+AB11+AH11+AN11+AT11)*14=0,"",(D11+J11+P11+V11+AB11+AH11+AN11+AT11)*14)</f>
        <v/>
      </c>
      <c r="BB11" s="246">
        <f t="shared" ref="BB11:BB14" si="17">IF(F11+L11+R11+X11+AD11+AJ11+AP11+AV11=0,"",F11+L11+R11+X11+AD11+AJ11+AP11+AV11)</f>
        <v>12</v>
      </c>
      <c r="BC11" s="261">
        <f>IF((L11+F11+R11+X11+AD11+AJ11+AP11+AV11)*15=0,"",(L11+F11+R11+X11+AD11+AJ11+AP11+AV11)*15)</f>
        <v>180</v>
      </c>
      <c r="BD11" s="246">
        <f t="shared" ref="BD11:BD14" si="18">IF(N11+H11+T11+Z11+AF11+AL11+AR11+AX11=0,"",N11+H11+T11+Z11+AF11+AL11+AR11+AX11)</f>
        <v>8</v>
      </c>
      <c r="BE11" s="268">
        <f t="shared" ref="BE11:BE14" si="19">IF(D11+F11+L11+J11+P11+R11+V11+X11+AB11+AD11+AH11+AJ11+AN11+AP11+AT11+AV11=0,"",D11+F11+L11+J11+P11+R11+V11+X11+AB11+AD11+AH11+AJ11+AN11+AP11+AT11+AV11)</f>
        <v>12</v>
      </c>
      <c r="BF11" s="244" t="s">
        <v>481</v>
      </c>
      <c r="BG11" s="269" t="s">
        <v>480</v>
      </c>
    </row>
    <row r="12" spans="1:59" s="14" customFormat="1" ht="15.75" customHeight="1" x14ac:dyDescent="0.25">
      <c r="A12" s="257" t="s">
        <v>34</v>
      </c>
      <c r="B12" s="258" t="s">
        <v>29</v>
      </c>
      <c r="C12" s="259" t="s">
        <v>35</v>
      </c>
      <c r="D12" s="260"/>
      <c r="E12" s="261" t="str">
        <f>IF(D12*15=0,"",D12*15)</f>
        <v/>
      </c>
      <c r="F12" s="260">
        <v>4</v>
      </c>
      <c r="G12" s="261">
        <f>IF(F12*15=0,"",F12*15)</f>
        <v>60</v>
      </c>
      <c r="H12" s="260">
        <v>3</v>
      </c>
      <c r="I12" s="262" t="s">
        <v>31</v>
      </c>
      <c r="J12" s="263"/>
      <c r="K12" s="261" t="str">
        <f t="shared" si="1"/>
        <v/>
      </c>
      <c r="L12" s="260"/>
      <c r="M12" s="261" t="str">
        <f t="shared" si="2"/>
        <v/>
      </c>
      <c r="N12" s="260"/>
      <c r="O12" s="264"/>
      <c r="P12" s="260"/>
      <c r="Q12" s="261" t="str">
        <f t="shared" si="3"/>
        <v/>
      </c>
      <c r="R12" s="260"/>
      <c r="S12" s="261" t="str">
        <f t="shared" si="4"/>
        <v/>
      </c>
      <c r="T12" s="260"/>
      <c r="U12" s="262"/>
      <c r="V12" s="263"/>
      <c r="W12" s="261" t="str">
        <f t="shared" si="5"/>
        <v/>
      </c>
      <c r="X12" s="260"/>
      <c r="Y12" s="261" t="str">
        <f t="shared" si="6"/>
        <v/>
      </c>
      <c r="Z12" s="260"/>
      <c r="AA12" s="264"/>
      <c r="AB12" s="260"/>
      <c r="AC12" s="261" t="str">
        <f t="shared" si="7"/>
        <v/>
      </c>
      <c r="AD12" s="260"/>
      <c r="AE12" s="261" t="str">
        <f t="shared" si="8"/>
        <v/>
      </c>
      <c r="AF12" s="260"/>
      <c r="AG12" s="262"/>
      <c r="AH12" s="263"/>
      <c r="AI12" s="261" t="str">
        <f t="shared" si="9"/>
        <v/>
      </c>
      <c r="AJ12" s="260"/>
      <c r="AK12" s="261" t="str">
        <f t="shared" si="10"/>
        <v/>
      </c>
      <c r="AL12" s="260"/>
      <c r="AM12" s="264"/>
      <c r="AN12" s="263"/>
      <c r="AO12" s="261" t="str">
        <f t="shared" si="11"/>
        <v/>
      </c>
      <c r="AP12" s="265"/>
      <c r="AQ12" s="261" t="str">
        <f t="shared" si="12"/>
        <v/>
      </c>
      <c r="AR12" s="265"/>
      <c r="AS12" s="266"/>
      <c r="AT12" s="260"/>
      <c r="AU12" s="261" t="str">
        <f t="shared" si="13"/>
        <v/>
      </c>
      <c r="AV12" s="260"/>
      <c r="AW12" s="261" t="str">
        <f t="shared" si="14"/>
        <v/>
      </c>
      <c r="AX12" s="260"/>
      <c r="AY12" s="260"/>
      <c r="AZ12" s="267" t="str">
        <f t="shared" si="15"/>
        <v/>
      </c>
      <c r="BA12" s="261" t="str">
        <f t="shared" si="16"/>
        <v/>
      </c>
      <c r="BB12" s="246">
        <f t="shared" si="17"/>
        <v>4</v>
      </c>
      <c r="BC12" s="261">
        <f t="shared" ref="BC12:BC15" si="20">IF((L12+F12+R12+X12+AD12+AJ12+AP12+AV12)*15=0,"",(L12+F12+R12+X12+AD12+AJ12+AP12+AV12)*15)</f>
        <v>60</v>
      </c>
      <c r="BD12" s="246">
        <f t="shared" si="18"/>
        <v>3</v>
      </c>
      <c r="BE12" s="268">
        <f t="shared" si="19"/>
        <v>4</v>
      </c>
      <c r="BF12" s="244" t="s">
        <v>481</v>
      </c>
      <c r="BG12" s="269" t="s">
        <v>480</v>
      </c>
    </row>
    <row r="13" spans="1:59" s="14" customFormat="1" ht="15.75" customHeight="1" x14ac:dyDescent="0.25">
      <c r="A13" s="257" t="s">
        <v>36</v>
      </c>
      <c r="B13" s="258" t="s">
        <v>29</v>
      </c>
      <c r="C13" s="259" t="s">
        <v>37</v>
      </c>
      <c r="D13" s="260"/>
      <c r="E13" s="261" t="str">
        <f t="shared" ref="E13:E14" si="21">IF(D13*14=0,"",D13*14)</f>
        <v/>
      </c>
      <c r="F13" s="260">
        <v>6</v>
      </c>
      <c r="G13" s="261">
        <f>IF(F13*15=0,"",F13*15)</f>
        <v>90</v>
      </c>
      <c r="H13" s="260">
        <v>5</v>
      </c>
      <c r="I13" s="262" t="s">
        <v>31</v>
      </c>
      <c r="J13" s="263"/>
      <c r="K13" s="261" t="str">
        <f t="shared" si="1"/>
        <v/>
      </c>
      <c r="L13" s="260"/>
      <c r="M13" s="261" t="str">
        <f t="shared" si="2"/>
        <v/>
      </c>
      <c r="N13" s="260"/>
      <c r="O13" s="264"/>
      <c r="P13" s="260"/>
      <c r="Q13" s="261" t="str">
        <f t="shared" si="3"/>
        <v/>
      </c>
      <c r="R13" s="260"/>
      <c r="S13" s="261" t="str">
        <f t="shared" si="4"/>
        <v/>
      </c>
      <c r="T13" s="260"/>
      <c r="U13" s="262"/>
      <c r="V13" s="263"/>
      <c r="W13" s="261" t="str">
        <f t="shared" si="5"/>
        <v/>
      </c>
      <c r="X13" s="260"/>
      <c r="Y13" s="261" t="str">
        <f t="shared" si="6"/>
        <v/>
      </c>
      <c r="Z13" s="260"/>
      <c r="AA13" s="264"/>
      <c r="AB13" s="260"/>
      <c r="AC13" s="261" t="str">
        <f t="shared" si="7"/>
        <v/>
      </c>
      <c r="AD13" s="260"/>
      <c r="AE13" s="261" t="str">
        <f t="shared" si="8"/>
        <v/>
      </c>
      <c r="AF13" s="260"/>
      <c r="AG13" s="262"/>
      <c r="AH13" s="263"/>
      <c r="AI13" s="261" t="str">
        <f t="shared" si="9"/>
        <v/>
      </c>
      <c r="AJ13" s="260"/>
      <c r="AK13" s="261" t="str">
        <f t="shared" si="10"/>
        <v/>
      </c>
      <c r="AL13" s="260"/>
      <c r="AM13" s="264"/>
      <c r="AN13" s="263"/>
      <c r="AO13" s="261" t="str">
        <f t="shared" si="11"/>
        <v/>
      </c>
      <c r="AP13" s="265"/>
      <c r="AQ13" s="261" t="str">
        <f t="shared" si="12"/>
        <v/>
      </c>
      <c r="AR13" s="265"/>
      <c r="AS13" s="266"/>
      <c r="AT13" s="260"/>
      <c r="AU13" s="261" t="str">
        <f t="shared" si="13"/>
        <v/>
      </c>
      <c r="AV13" s="260"/>
      <c r="AW13" s="261" t="str">
        <f t="shared" si="14"/>
        <v/>
      </c>
      <c r="AX13" s="260"/>
      <c r="AY13" s="260"/>
      <c r="AZ13" s="267" t="str">
        <f t="shared" si="15"/>
        <v/>
      </c>
      <c r="BA13" s="261" t="str">
        <f t="shared" si="16"/>
        <v/>
      </c>
      <c r="BB13" s="246">
        <f t="shared" si="17"/>
        <v>6</v>
      </c>
      <c r="BC13" s="261">
        <f t="shared" si="20"/>
        <v>90</v>
      </c>
      <c r="BD13" s="246">
        <f t="shared" si="18"/>
        <v>5</v>
      </c>
      <c r="BE13" s="268">
        <f t="shared" si="19"/>
        <v>6</v>
      </c>
      <c r="BF13" s="244" t="s">
        <v>481</v>
      </c>
      <c r="BG13" s="269" t="s">
        <v>480</v>
      </c>
    </row>
    <row r="14" spans="1:59" s="14" customFormat="1" ht="15.75" customHeight="1" x14ac:dyDescent="0.25">
      <c r="A14" s="257" t="s">
        <v>39</v>
      </c>
      <c r="B14" s="258" t="s">
        <v>29</v>
      </c>
      <c r="C14" s="259" t="s">
        <v>40</v>
      </c>
      <c r="D14" s="260"/>
      <c r="E14" s="261" t="str">
        <f t="shared" si="21"/>
        <v/>
      </c>
      <c r="F14" s="260">
        <v>6</v>
      </c>
      <c r="G14" s="261">
        <f>IF(F14*15=0,"",F14*15)</f>
        <v>90</v>
      </c>
      <c r="H14" s="260">
        <v>5</v>
      </c>
      <c r="I14" s="262" t="s">
        <v>31</v>
      </c>
      <c r="J14" s="263"/>
      <c r="K14" s="261" t="str">
        <f t="shared" si="1"/>
        <v/>
      </c>
      <c r="L14" s="260"/>
      <c r="M14" s="261" t="str">
        <f t="shared" si="2"/>
        <v/>
      </c>
      <c r="N14" s="260"/>
      <c r="O14" s="264"/>
      <c r="P14" s="260"/>
      <c r="Q14" s="261" t="str">
        <f t="shared" si="3"/>
        <v/>
      </c>
      <c r="R14" s="260"/>
      <c r="S14" s="261" t="str">
        <f t="shared" si="4"/>
        <v/>
      </c>
      <c r="T14" s="260"/>
      <c r="U14" s="262"/>
      <c r="V14" s="263"/>
      <c r="W14" s="261" t="str">
        <f t="shared" si="5"/>
        <v/>
      </c>
      <c r="X14" s="260"/>
      <c r="Y14" s="261" t="str">
        <f t="shared" si="6"/>
        <v/>
      </c>
      <c r="Z14" s="260"/>
      <c r="AA14" s="264"/>
      <c r="AB14" s="260"/>
      <c r="AC14" s="261" t="str">
        <f t="shared" si="7"/>
        <v/>
      </c>
      <c r="AD14" s="260"/>
      <c r="AE14" s="261" t="str">
        <f t="shared" si="8"/>
        <v/>
      </c>
      <c r="AF14" s="260"/>
      <c r="AG14" s="262"/>
      <c r="AH14" s="263"/>
      <c r="AI14" s="261" t="str">
        <f t="shared" si="9"/>
        <v/>
      </c>
      <c r="AJ14" s="260"/>
      <c r="AK14" s="261" t="str">
        <f t="shared" si="10"/>
        <v/>
      </c>
      <c r="AL14" s="260"/>
      <c r="AM14" s="264"/>
      <c r="AN14" s="263"/>
      <c r="AO14" s="261" t="str">
        <f t="shared" si="11"/>
        <v/>
      </c>
      <c r="AP14" s="265"/>
      <c r="AQ14" s="261" t="str">
        <f t="shared" si="12"/>
        <v/>
      </c>
      <c r="AR14" s="265"/>
      <c r="AS14" s="266"/>
      <c r="AT14" s="260"/>
      <c r="AU14" s="261" t="str">
        <f t="shared" si="13"/>
        <v/>
      </c>
      <c r="AV14" s="260"/>
      <c r="AW14" s="261" t="str">
        <f t="shared" si="14"/>
        <v/>
      </c>
      <c r="AX14" s="260"/>
      <c r="AY14" s="260"/>
      <c r="AZ14" s="267" t="str">
        <f t="shared" si="15"/>
        <v/>
      </c>
      <c r="BA14" s="261" t="str">
        <f t="shared" si="16"/>
        <v/>
      </c>
      <c r="BB14" s="246">
        <f t="shared" si="17"/>
        <v>6</v>
      </c>
      <c r="BC14" s="261">
        <f t="shared" si="20"/>
        <v>90</v>
      </c>
      <c r="BD14" s="246">
        <f t="shared" si="18"/>
        <v>5</v>
      </c>
      <c r="BE14" s="268">
        <f t="shared" si="19"/>
        <v>6</v>
      </c>
      <c r="BF14" s="244" t="s">
        <v>481</v>
      </c>
      <c r="BG14" s="269" t="s">
        <v>480</v>
      </c>
    </row>
    <row r="15" spans="1:59" s="14" customFormat="1" ht="15.75" customHeight="1" x14ac:dyDescent="0.25">
      <c r="A15" s="257" t="s">
        <v>44</v>
      </c>
      <c r="B15" s="258" t="s">
        <v>29</v>
      </c>
      <c r="C15" s="259" t="s">
        <v>45</v>
      </c>
      <c r="D15" s="260"/>
      <c r="E15" s="261" t="str">
        <f t="shared" ref="E15:E17" si="22">IF(D15*14=0,"",D15*14)</f>
        <v/>
      </c>
      <c r="F15" s="260">
        <v>12</v>
      </c>
      <c r="G15" s="261">
        <f>IF(F15*15=0,"",F15*15)</f>
        <v>180</v>
      </c>
      <c r="H15" s="260">
        <v>6</v>
      </c>
      <c r="I15" s="262" t="s">
        <v>31</v>
      </c>
      <c r="J15" s="263"/>
      <c r="K15" s="261" t="str">
        <f t="shared" ref="K15:K16" si="23">IF(J15*14=0,"",J15*14)</f>
        <v/>
      </c>
      <c r="L15" s="260"/>
      <c r="M15" s="261" t="str">
        <f t="shared" ref="M15:M17" si="24">IF(L15*14=0,"",L15*14)</f>
        <v/>
      </c>
      <c r="N15" s="260"/>
      <c r="O15" s="264"/>
      <c r="P15" s="260"/>
      <c r="Q15" s="261" t="str">
        <f t="shared" ref="Q15:Q17" si="25">IF(P15*14=0,"",P15*14)</f>
        <v/>
      </c>
      <c r="R15" s="260"/>
      <c r="S15" s="261" t="str">
        <f t="shared" ref="S15:S17" si="26">IF(R15*14=0,"",R15*14)</f>
        <v/>
      </c>
      <c r="T15" s="260"/>
      <c r="U15" s="262"/>
      <c r="V15" s="263"/>
      <c r="W15" s="261" t="str">
        <f t="shared" ref="W15:W17" si="27">IF(V15*14=0,"",V15*14)</f>
        <v/>
      </c>
      <c r="X15" s="260"/>
      <c r="Y15" s="261" t="str">
        <f t="shared" ref="Y15:Y17" si="28">IF(X15*14=0,"",X15*14)</f>
        <v/>
      </c>
      <c r="Z15" s="260"/>
      <c r="AA15" s="264"/>
      <c r="AB15" s="260"/>
      <c r="AC15" s="261" t="str">
        <f t="shared" ref="AC15:AC17" si="29">IF(AB15*14=0,"",AB15*14)</f>
        <v/>
      </c>
      <c r="AD15" s="260"/>
      <c r="AE15" s="261" t="str">
        <f t="shared" ref="AE15:AE17" si="30">IF(AD15*14=0,"",AD15*14)</f>
        <v/>
      </c>
      <c r="AF15" s="260"/>
      <c r="AG15" s="262"/>
      <c r="AH15" s="263"/>
      <c r="AI15" s="261" t="str">
        <f t="shared" ref="AI15:AI17" si="31">IF(AH15*14=0,"",AH15*14)</f>
        <v/>
      </c>
      <c r="AJ15" s="260"/>
      <c r="AK15" s="261" t="str">
        <f t="shared" ref="AK15:AK17" si="32">IF(AJ15*14=0,"",AJ15*14)</f>
        <v/>
      </c>
      <c r="AL15" s="260"/>
      <c r="AM15" s="264"/>
      <c r="AN15" s="263"/>
      <c r="AO15" s="261" t="str">
        <f t="shared" ref="AO15:AO17" si="33">IF(AN15*14=0,"",AN15*14)</f>
        <v/>
      </c>
      <c r="AP15" s="265"/>
      <c r="AQ15" s="261" t="str">
        <f t="shared" ref="AQ15:AQ17" si="34">IF(AP15*14=0,"",AP15*14)</f>
        <v/>
      </c>
      <c r="AR15" s="265"/>
      <c r="AS15" s="266"/>
      <c r="AT15" s="260"/>
      <c r="AU15" s="261" t="str">
        <f t="shared" ref="AU15:AU17" si="35">IF(AT15*14=0,"",AT15*14)</f>
        <v/>
      </c>
      <c r="AV15" s="260"/>
      <c r="AW15" s="261" t="str">
        <f t="shared" ref="AW15:AW17" si="36">IF(AV15*14=0,"",AV15*14)</f>
        <v/>
      </c>
      <c r="AX15" s="260"/>
      <c r="AY15" s="260"/>
      <c r="AZ15" s="267" t="str">
        <f t="shared" ref="AZ15:AZ17" si="37">IF(D15+J15+P15+V15+AB15+AH15+AN15+AT15=0,"",D15+J15+P15+V15+AB15+AH15+AN15+AT15)</f>
        <v/>
      </c>
      <c r="BA15" s="261" t="str">
        <f t="shared" ref="BA15:BA17" si="38">IF((D15+J15+P15+V15+AB15+AH15+AN15+AT15)*14=0,"",(D15+J15+P15+V15+AB15+AH15+AN15+AT15)*14)</f>
        <v/>
      </c>
      <c r="BB15" s="246">
        <f t="shared" ref="BB15:BB17" si="39">IF(F15+L15+R15+X15+AD15+AJ15+AP15+AV15=0,"",F15+L15+R15+X15+AD15+AJ15+AP15+AV15)</f>
        <v>12</v>
      </c>
      <c r="BC15" s="261">
        <f t="shared" si="20"/>
        <v>180</v>
      </c>
      <c r="BD15" s="246">
        <f t="shared" ref="BD15:BD17" si="40">IF(N15+H15+T15+Z15+AF15+AL15+AR15+AX15=0,"",N15+H15+T15+Z15+AF15+AL15+AR15+AX15)</f>
        <v>6</v>
      </c>
      <c r="BE15" s="268">
        <f t="shared" ref="BE15:BE17" si="41">IF(D15+F15+L15+J15+P15+R15+V15+X15+AB15+AD15+AH15+AJ15+AN15+AP15+AT15+AV15=0,"",D15+F15+L15+J15+P15+R15+V15+X15+AB15+AD15+AH15+AJ15+AN15+AP15+AT15+AV15)</f>
        <v>12</v>
      </c>
      <c r="BF15" s="244" t="s">
        <v>481</v>
      </c>
      <c r="BG15" s="269" t="s">
        <v>480</v>
      </c>
    </row>
    <row r="16" spans="1:59" s="14" customFormat="1" ht="15.75" customHeight="1" x14ac:dyDescent="0.25">
      <c r="A16" s="730" t="s">
        <v>485</v>
      </c>
      <c r="B16" s="240" t="s">
        <v>29</v>
      </c>
      <c r="C16" s="259" t="s">
        <v>47</v>
      </c>
      <c r="D16" s="260"/>
      <c r="E16" s="261"/>
      <c r="F16" s="260"/>
      <c r="G16" s="261"/>
      <c r="H16" s="260"/>
      <c r="I16" s="262"/>
      <c r="J16" s="263">
        <v>5</v>
      </c>
      <c r="K16" s="261">
        <f t="shared" si="23"/>
        <v>70</v>
      </c>
      <c r="L16" s="260">
        <v>1</v>
      </c>
      <c r="M16" s="261">
        <f t="shared" si="24"/>
        <v>14</v>
      </c>
      <c r="N16" s="260">
        <v>6</v>
      </c>
      <c r="O16" s="264" t="s">
        <v>48</v>
      </c>
      <c r="P16" s="260"/>
      <c r="Q16" s="261"/>
      <c r="R16" s="260"/>
      <c r="S16" s="261"/>
      <c r="T16" s="260"/>
      <c r="U16" s="262"/>
      <c r="V16" s="263"/>
      <c r="W16" s="261" t="str">
        <f t="shared" si="27"/>
        <v/>
      </c>
      <c r="X16" s="260"/>
      <c r="Y16" s="261" t="str">
        <f t="shared" si="28"/>
        <v/>
      </c>
      <c r="Z16" s="260"/>
      <c r="AA16" s="264"/>
      <c r="AB16" s="260"/>
      <c r="AC16" s="261" t="str">
        <f t="shared" si="29"/>
        <v/>
      </c>
      <c r="AD16" s="260"/>
      <c r="AE16" s="261" t="str">
        <f t="shared" si="30"/>
        <v/>
      </c>
      <c r="AF16" s="260"/>
      <c r="AG16" s="262"/>
      <c r="AH16" s="263"/>
      <c r="AI16" s="261" t="str">
        <f t="shared" si="31"/>
        <v/>
      </c>
      <c r="AJ16" s="260"/>
      <c r="AK16" s="261" t="str">
        <f t="shared" si="32"/>
        <v/>
      </c>
      <c r="AL16" s="260"/>
      <c r="AM16" s="264"/>
      <c r="AN16" s="263"/>
      <c r="AO16" s="261" t="str">
        <f t="shared" si="33"/>
        <v/>
      </c>
      <c r="AP16" s="265"/>
      <c r="AQ16" s="261" t="str">
        <f t="shared" si="34"/>
        <v/>
      </c>
      <c r="AR16" s="265"/>
      <c r="AS16" s="266"/>
      <c r="AT16" s="260"/>
      <c r="AU16" s="261" t="str">
        <f t="shared" si="35"/>
        <v/>
      </c>
      <c r="AV16" s="260"/>
      <c r="AW16" s="261" t="str">
        <f t="shared" si="36"/>
        <v/>
      </c>
      <c r="AX16" s="260"/>
      <c r="AY16" s="260"/>
      <c r="AZ16" s="267">
        <f t="shared" si="37"/>
        <v>5</v>
      </c>
      <c r="BA16" s="261">
        <f t="shared" si="38"/>
        <v>70</v>
      </c>
      <c r="BB16" s="246">
        <f t="shared" si="39"/>
        <v>1</v>
      </c>
      <c r="BC16" s="261">
        <f t="shared" ref="BC16" si="42">IF((L16+F16+R16+X16+AD16+AJ16+AP16+AV16)*14=0,"",(L16+F16+R16+X16+AD16+AJ16+AP16+AV16)*14)</f>
        <v>14</v>
      </c>
      <c r="BD16" s="246">
        <f t="shared" si="40"/>
        <v>6</v>
      </c>
      <c r="BE16" s="268">
        <f t="shared" si="41"/>
        <v>6</v>
      </c>
      <c r="BF16" s="244" t="s">
        <v>49</v>
      </c>
      <c r="BG16" s="244" t="s">
        <v>50</v>
      </c>
    </row>
    <row r="17" spans="1:59" s="180" customFormat="1" ht="15.75" customHeight="1" x14ac:dyDescent="0.25">
      <c r="A17" s="282" t="s">
        <v>52</v>
      </c>
      <c r="B17" s="731" t="s">
        <v>29</v>
      </c>
      <c r="C17" s="742" t="s">
        <v>53</v>
      </c>
      <c r="D17" s="270"/>
      <c r="E17" s="271" t="str">
        <f t="shared" si="22"/>
        <v/>
      </c>
      <c r="F17" s="270"/>
      <c r="G17" s="271" t="str">
        <f t="shared" ref="G17" si="43">IF(F17*14=0,"",F17*14)</f>
        <v/>
      </c>
      <c r="H17" s="270"/>
      <c r="I17" s="272"/>
      <c r="J17" s="273"/>
      <c r="K17" s="274"/>
      <c r="L17" s="275"/>
      <c r="M17" s="276" t="str">
        <f t="shared" si="24"/>
        <v/>
      </c>
      <c r="N17" s="275"/>
      <c r="O17" s="277"/>
      <c r="P17" s="260">
        <v>1</v>
      </c>
      <c r="Q17" s="261">
        <f t="shared" si="25"/>
        <v>14</v>
      </c>
      <c r="R17" s="260">
        <v>1</v>
      </c>
      <c r="S17" s="261">
        <f t="shared" si="26"/>
        <v>14</v>
      </c>
      <c r="T17" s="260">
        <v>2</v>
      </c>
      <c r="U17" s="262" t="s">
        <v>48</v>
      </c>
      <c r="V17" s="278"/>
      <c r="W17" s="271" t="str">
        <f t="shared" si="27"/>
        <v/>
      </c>
      <c r="X17" s="270"/>
      <c r="Y17" s="271" t="str">
        <f t="shared" si="28"/>
        <v/>
      </c>
      <c r="Z17" s="270"/>
      <c r="AA17" s="279"/>
      <c r="AB17" s="270"/>
      <c r="AC17" s="271" t="str">
        <f t="shared" si="29"/>
        <v/>
      </c>
      <c r="AD17" s="270"/>
      <c r="AE17" s="271" t="str">
        <f t="shared" si="30"/>
        <v/>
      </c>
      <c r="AF17" s="270"/>
      <c r="AG17" s="272"/>
      <c r="AH17" s="278"/>
      <c r="AI17" s="271" t="str">
        <f t="shared" si="31"/>
        <v/>
      </c>
      <c r="AJ17" s="270"/>
      <c r="AK17" s="271" t="str">
        <f t="shared" si="32"/>
        <v/>
      </c>
      <c r="AL17" s="270"/>
      <c r="AM17" s="279"/>
      <c r="AN17" s="278"/>
      <c r="AO17" s="271" t="str">
        <f t="shared" si="33"/>
        <v/>
      </c>
      <c r="AP17" s="280"/>
      <c r="AQ17" s="271" t="str">
        <f t="shared" si="34"/>
        <v/>
      </c>
      <c r="AR17" s="280"/>
      <c r="AS17" s="281"/>
      <c r="AT17" s="270"/>
      <c r="AU17" s="271" t="str">
        <f t="shared" si="35"/>
        <v/>
      </c>
      <c r="AV17" s="270"/>
      <c r="AW17" s="271" t="str">
        <f t="shared" si="36"/>
        <v/>
      </c>
      <c r="AX17" s="270"/>
      <c r="AY17" s="270"/>
      <c r="AZ17" s="267">
        <f t="shared" si="37"/>
        <v>1</v>
      </c>
      <c r="BA17" s="261">
        <f t="shared" si="38"/>
        <v>14</v>
      </c>
      <c r="BB17" s="246">
        <f t="shared" si="39"/>
        <v>1</v>
      </c>
      <c r="BC17" s="261">
        <f t="shared" ref="BC17" si="44">IF((L17+F17+R17+X17+AD17+AJ17+AP17+AV17)*14=0,"",(L17+F17+R17+X17+AD17+AJ17+AP17+AV17)*14)</f>
        <v>14</v>
      </c>
      <c r="BD17" s="246">
        <f t="shared" si="40"/>
        <v>2</v>
      </c>
      <c r="BE17" s="268">
        <f t="shared" si="41"/>
        <v>2</v>
      </c>
      <c r="BF17" s="244" t="s">
        <v>54</v>
      </c>
      <c r="BG17" s="244" t="s">
        <v>55</v>
      </c>
    </row>
    <row r="18" spans="1:59" ht="15.75" customHeight="1" x14ac:dyDescent="0.25">
      <c r="A18" s="282" t="s">
        <v>57</v>
      </c>
      <c r="B18" s="258" t="s">
        <v>29</v>
      </c>
      <c r="C18" s="259" t="s">
        <v>58</v>
      </c>
      <c r="D18" s="283"/>
      <c r="E18" s="261" t="str">
        <f t="shared" ref="E18:E25" si="45">IF(D18*14=0,"",D18*14)</f>
        <v/>
      </c>
      <c r="F18" s="284"/>
      <c r="G18" s="261" t="str">
        <f t="shared" ref="G18:G25" si="46">IF(F18*14=0,"",F18*14)</f>
        <v/>
      </c>
      <c r="H18" s="284"/>
      <c r="I18" s="285"/>
      <c r="J18" s="283">
        <v>2</v>
      </c>
      <c r="K18" s="286">
        <f>IF(J18*14=0,"",J18*14)</f>
        <v>28</v>
      </c>
      <c r="L18" s="284"/>
      <c r="M18" s="286" t="str">
        <f>IF(L18*14=0,"",L18*14)</f>
        <v/>
      </c>
      <c r="N18" s="260">
        <v>2</v>
      </c>
      <c r="O18" s="264" t="s">
        <v>48</v>
      </c>
      <c r="P18" s="260"/>
      <c r="Q18" s="261" t="str">
        <f>IF(P18*14=0,"",P18*14)</f>
        <v/>
      </c>
      <c r="R18" s="260"/>
      <c r="S18" s="261" t="str">
        <f>IF(R18*14=0,"",R18*14)</f>
        <v/>
      </c>
      <c r="T18" s="260"/>
      <c r="U18" s="262"/>
      <c r="V18" s="263"/>
      <c r="W18" s="261" t="str">
        <f>IF(V18*14=0,"",V18*14)</f>
        <v/>
      </c>
      <c r="X18" s="260"/>
      <c r="Y18" s="261" t="str">
        <f>IF(X18*14=0,"",X18*14)</f>
        <v/>
      </c>
      <c r="Z18" s="260"/>
      <c r="AA18" s="264"/>
      <c r="AB18" s="260"/>
      <c r="AC18" s="261" t="str">
        <f>IF(AB18*14=0,"",AB18*14)</f>
        <v/>
      </c>
      <c r="AD18" s="260"/>
      <c r="AE18" s="261" t="str">
        <f>IF(AD18*14=0,"",AD18*14)</f>
        <v/>
      </c>
      <c r="AF18" s="260"/>
      <c r="AG18" s="262"/>
      <c r="AH18" s="263"/>
      <c r="AI18" s="261" t="str">
        <f>IF(AH18*14=0,"",AH18*14)</f>
        <v/>
      </c>
      <c r="AJ18" s="260"/>
      <c r="AK18" s="261" t="str">
        <f>IF(AJ18*14=0,"",AJ18*14)</f>
        <v/>
      </c>
      <c r="AL18" s="260"/>
      <c r="AM18" s="264"/>
      <c r="AN18" s="263"/>
      <c r="AO18" s="261" t="str">
        <f>IF(AN18*14=0,"",AN18*14)</f>
        <v/>
      </c>
      <c r="AP18" s="265"/>
      <c r="AQ18" s="261" t="str">
        <f>IF(AP18*14=0,"",AP18*14)</f>
        <v/>
      </c>
      <c r="AR18" s="265"/>
      <c r="AS18" s="266"/>
      <c r="AT18" s="260"/>
      <c r="AU18" s="261" t="str">
        <f>IF(AT18*14=0,"",AT18*14)</f>
        <v/>
      </c>
      <c r="AV18" s="260"/>
      <c r="AW18" s="261" t="str">
        <f>IF(AV18*14=0,"",AV18*14)</f>
        <v/>
      </c>
      <c r="AX18" s="260"/>
      <c r="AY18" s="260"/>
      <c r="AZ18" s="267">
        <f>IF(D18+J18+P18+V18+AB18+AH18+AN18+AT18=0,"",D18+J18+P18+V18+AB18+AH18+AN18+AT18)</f>
        <v>2</v>
      </c>
      <c r="BA18" s="261">
        <f>IF((D18+J18+P18+V18+AB18+AH18+AN18+AT18)*14=0,"",(D18+J18+P18+V18+AB18+AH18+AN18+AT18)*14)</f>
        <v>28</v>
      </c>
      <c r="BB18" s="246" t="str">
        <f>IF(F18+L18+R18+X18+AD18+AJ18+AP18+AV18=0,"",F18+L18+R18+X18+AD18+AJ18+AP18+AV18)</f>
        <v/>
      </c>
      <c r="BC18" s="261" t="str">
        <f>IF((L18+F18+R18+X18+AD18+AJ18+AP18+AV18)*14=0,"",(L18+F18+R18+X18+AD18+AJ18+AP18+AV18)*14)</f>
        <v/>
      </c>
      <c r="BD18" s="246">
        <f>IF(N18+H18+T18+Z18+AF18+AL18+AR18+AX18=0,"",N18+H18+T18+Z18+AF18+AL18+AR18+AX18)</f>
        <v>2</v>
      </c>
      <c r="BE18" s="268">
        <f>IF(D18+F18+L18+J18+P18+R18+V18+X18+AB18+AD18+AH18+AJ18+AN18+AP18+AT18+AV18=0,"",D18+F18+L18+J18+P18+R18+V18+X18+AB18+AD18+AH18+AJ18+AN18+AP18+AT18+AV18)</f>
        <v>2</v>
      </c>
      <c r="BF18" s="244" t="s">
        <v>59</v>
      </c>
      <c r="BG18" s="244" t="s">
        <v>60</v>
      </c>
    </row>
    <row r="19" spans="1:59" ht="15.75" customHeight="1" x14ac:dyDescent="0.25">
      <c r="A19" s="282" t="s">
        <v>62</v>
      </c>
      <c r="B19" s="258" t="s">
        <v>29</v>
      </c>
      <c r="C19" s="259" t="s">
        <v>63</v>
      </c>
      <c r="D19" s="283"/>
      <c r="E19" s="261" t="str">
        <f t="shared" si="45"/>
        <v/>
      </c>
      <c r="F19" s="284"/>
      <c r="G19" s="261" t="str">
        <f t="shared" si="46"/>
        <v/>
      </c>
      <c r="H19" s="284"/>
      <c r="I19" s="285"/>
      <c r="J19" s="283">
        <v>2</v>
      </c>
      <c r="K19" s="286">
        <f>IF(J19*14=0,"",J19*14)</f>
        <v>28</v>
      </c>
      <c r="L19" s="284"/>
      <c r="M19" s="286" t="str">
        <f>IF(L19*14=0,"",L19*14)</f>
        <v/>
      </c>
      <c r="N19" s="265">
        <v>2</v>
      </c>
      <c r="O19" s="264" t="s">
        <v>29</v>
      </c>
      <c r="P19" s="260"/>
      <c r="Q19" s="261" t="str">
        <f>IF(P19*14=0,"",P19*14)</f>
        <v/>
      </c>
      <c r="R19" s="260"/>
      <c r="S19" s="261" t="str">
        <f>IF(R19*14=0,"",R19*14)</f>
        <v/>
      </c>
      <c r="T19" s="260"/>
      <c r="U19" s="262"/>
      <c r="V19" s="263"/>
      <c r="W19" s="261" t="str">
        <f>IF(V19*14=0,"",V19*14)</f>
        <v/>
      </c>
      <c r="X19" s="260"/>
      <c r="Y19" s="261" t="str">
        <f>IF(X19*14=0,"",X19*14)</f>
        <v/>
      </c>
      <c r="Z19" s="265"/>
      <c r="AA19" s="264"/>
      <c r="AB19" s="260"/>
      <c r="AC19" s="261" t="str">
        <f>IF(AB19*14=0,"",AB19*14)</f>
        <v/>
      </c>
      <c r="AD19" s="260"/>
      <c r="AE19" s="261" t="str">
        <f>IF(AD19*14=0,"",AD19*14)</f>
        <v/>
      </c>
      <c r="AF19" s="260"/>
      <c r="AG19" s="262"/>
      <c r="AH19" s="263"/>
      <c r="AI19" s="261" t="str">
        <f>IF(AH19*14=0,"",AH19*14)</f>
        <v/>
      </c>
      <c r="AJ19" s="260"/>
      <c r="AK19" s="261" t="str">
        <f>IF(AJ19*14=0,"",AJ19*14)</f>
        <v/>
      </c>
      <c r="AL19" s="260"/>
      <c r="AM19" s="264"/>
      <c r="AN19" s="263"/>
      <c r="AO19" s="261" t="str">
        <f>IF(AN19*14=0,"",AN19*14)</f>
        <v/>
      </c>
      <c r="AP19" s="265"/>
      <c r="AQ19" s="261" t="str">
        <f>IF(AP19*14=0,"",AP19*14)</f>
        <v/>
      </c>
      <c r="AR19" s="265"/>
      <c r="AS19" s="266"/>
      <c r="AT19" s="260"/>
      <c r="AU19" s="261" t="str">
        <f>IF(AT19*14=0,"",AT19*14)</f>
        <v/>
      </c>
      <c r="AV19" s="260"/>
      <c r="AW19" s="261" t="str">
        <f>IF(AV19*14=0,"",AV19*14)</f>
        <v/>
      </c>
      <c r="AX19" s="260"/>
      <c r="AY19" s="260"/>
      <c r="AZ19" s="267">
        <f>IF(D19+J19+P19+V19+AB19+AH19+AN19+AT19=0,"",D19+J19+P19+V19+AB19+AH19+AN19+AT19)</f>
        <v>2</v>
      </c>
      <c r="BA19" s="261">
        <f>IF((D19+J19+P19+V19+AB19+AH19+AN19+AT19)*14=0,"",(D19+J19+P19+V19+AB19+AH19+AN19+AT19)*14)</f>
        <v>28</v>
      </c>
      <c r="BB19" s="246" t="str">
        <f>IF(F19+L19+R19+X19+AD19+AJ19+AP19+AV19=0,"",F19+L19+R19+X19+AD19+AJ19+AP19+AV19)</f>
        <v/>
      </c>
      <c r="BC19" s="261" t="str">
        <f>IF((L19+F19+R19+X19+AD19+AJ19+AP19+AV19)*14=0,"",(L19+F19+R19+X19+AD19+AJ19+AP19+AV19)*14)</f>
        <v/>
      </c>
      <c r="BD19" s="246">
        <f>IF(N19+H19+T19+Z19+AF19+AL19+AR19+AX19=0,"",N19+H19+T19+Z19+AF19+AL19+AR19+AX19)</f>
        <v>2</v>
      </c>
      <c r="BE19" s="268">
        <f>IF(D19+F19+L19+J19+P19+R19+V19+X19+AB19+AD19+AH19+AJ19+AN19+AP19+AT19+AV19=0,"",D19+F19+L19+J19+P19+R19+V19+X19+AB19+AD19+AH19+AJ19+AN19+AP19+AT19+AV19)</f>
        <v>2</v>
      </c>
      <c r="BF19" s="244" t="s">
        <v>64</v>
      </c>
      <c r="BG19" s="244" t="s">
        <v>65</v>
      </c>
    </row>
    <row r="20" spans="1:59" ht="15.75" customHeight="1" x14ac:dyDescent="0.25">
      <c r="A20" s="729" t="s">
        <v>503</v>
      </c>
      <c r="B20" s="258" t="s">
        <v>29</v>
      </c>
      <c r="C20" s="259" t="s">
        <v>67</v>
      </c>
      <c r="D20" s="283"/>
      <c r="E20" s="261" t="str">
        <f t="shared" si="45"/>
        <v/>
      </c>
      <c r="F20" s="284"/>
      <c r="G20" s="261" t="str">
        <f t="shared" si="46"/>
        <v/>
      </c>
      <c r="H20" s="284"/>
      <c r="I20" s="285"/>
      <c r="J20" s="283"/>
      <c r="K20" s="286" t="str">
        <f t="shared" ref="K20:K25" si="47">IF(J20*14=0,"",J20*14)</f>
        <v/>
      </c>
      <c r="L20" s="284">
        <v>3</v>
      </c>
      <c r="M20" s="286">
        <f t="shared" ref="M20:M25" si="48">IF(L20*14=0,"",L20*14)</f>
        <v>42</v>
      </c>
      <c r="N20" s="265">
        <v>2</v>
      </c>
      <c r="O20" s="262" t="s">
        <v>31</v>
      </c>
      <c r="P20" s="263"/>
      <c r="Q20" s="261" t="str">
        <f t="shared" ref="Q20:Q26" si="49">IF(P20*14=0,"",P20*14)</f>
        <v/>
      </c>
      <c r="R20" s="260"/>
      <c r="S20" s="261" t="str">
        <f t="shared" ref="S20:S21" si="50">IF(R20*14=0,"",R20*14)</f>
        <v/>
      </c>
      <c r="T20" s="260"/>
      <c r="U20" s="262"/>
      <c r="V20" s="263"/>
      <c r="W20" s="261" t="str">
        <f t="shared" ref="W20:W25" si="51">IF(V20*14=0,"",V20*14)</f>
        <v/>
      </c>
      <c r="X20" s="260"/>
      <c r="Y20" s="261" t="str">
        <f t="shared" ref="Y20:Y25" si="52">IF(X20*14=0,"",X20*14)</f>
        <v/>
      </c>
      <c r="Z20" s="260"/>
      <c r="AA20" s="264"/>
      <c r="AB20" s="260"/>
      <c r="AC20" s="261" t="str">
        <f t="shared" ref="AC20:AC25" si="53">IF(AB20*14=0,"",AB20*14)</f>
        <v/>
      </c>
      <c r="AD20" s="260"/>
      <c r="AE20" s="261" t="str">
        <f t="shared" ref="AE20:AE25" si="54">IF(AD20*14=0,"",AD20*14)</f>
        <v/>
      </c>
      <c r="AF20" s="260"/>
      <c r="AG20" s="262"/>
      <c r="AH20" s="263"/>
      <c r="AI20" s="261" t="str">
        <f t="shared" ref="AI20:AI26" si="55">IF(AH20*14=0,"",AH20*14)</f>
        <v/>
      </c>
      <c r="AJ20" s="260"/>
      <c r="AK20" s="261" t="str">
        <f t="shared" ref="AK20:AK26" si="56">IF(AJ20*14=0,"",AJ20*14)</f>
        <v/>
      </c>
      <c r="AL20" s="260"/>
      <c r="AM20" s="264"/>
      <c r="AN20" s="263"/>
      <c r="AO20" s="261" t="str">
        <f t="shared" ref="AO20:AO26" si="57">IF(AN20*14=0,"",AN20*14)</f>
        <v/>
      </c>
      <c r="AP20" s="265"/>
      <c r="AQ20" s="261" t="str">
        <f t="shared" ref="AQ20:AQ26" si="58">IF(AP20*14=0,"",AP20*14)</f>
        <v/>
      </c>
      <c r="AR20" s="265"/>
      <c r="AS20" s="266"/>
      <c r="AT20" s="260"/>
      <c r="AU20" s="261" t="str">
        <f t="shared" ref="AU20:AU26" si="59">IF(AT20*14=0,"",AT20*14)</f>
        <v/>
      </c>
      <c r="AV20" s="260"/>
      <c r="AW20" s="261" t="str">
        <f t="shared" ref="AW20:AW26" si="60">IF(AV20*14=0,"",AV20*14)</f>
        <v/>
      </c>
      <c r="AX20" s="260"/>
      <c r="AY20" s="260"/>
      <c r="AZ20" s="267" t="str">
        <f t="shared" ref="AZ20" si="61">IF(D20+J20+P20+V20+AB20+AH20+AN20+AT20=0,"",D20+J20+P20+V20+AB20+AH20+AN20+AT20)</f>
        <v/>
      </c>
      <c r="BA20" s="261" t="str">
        <f t="shared" ref="BA20:BA26" si="62">IF((D20+J20+P20+V20+AB20+AH20+AN20+AT20)*14=0,"",(D20+J20+P20+V20+AB20+AH20+AN20+AT20)*14)</f>
        <v/>
      </c>
      <c r="BB20" s="246">
        <f t="shared" ref="BB20:BB26" si="63">IF(F20+L20+R20+X20+AD20+AJ20+AP20+AV20=0,"",F20+L20+R20+X20+AD20+AJ20+AP20+AV20)</f>
        <v>3</v>
      </c>
      <c r="BC20" s="261">
        <f t="shared" ref="BC20:BC21" si="64">IF((L20+F20+R20+X20+AD20+AJ20+AP20+AV20)*14=0,"",(L20+F20+R20+X20+AD20+AJ20+AP20+AV20)*14)</f>
        <v>42</v>
      </c>
      <c r="BD20" s="246">
        <f t="shared" ref="BD20:BD26" si="65">IF(N20+H20+T20+Z20+AF20+AL20+AR20+AX20=0,"",N20+H20+T20+Z20+AF20+AL20+AR20+AX20)</f>
        <v>2</v>
      </c>
      <c r="BE20" s="268">
        <f t="shared" ref="BE20:BE26" si="66">IF(D20+F20+L20+J20+P20+R20+V20+X20+AB20+AD20+AH20+AJ20+AN20+AP20+AT20+AV20=0,"",D20+F20+L20+J20+P20+R20+V20+X20+AB20+AD20+AH20+AJ20+AN20+AP20+AT20+AV20)</f>
        <v>3</v>
      </c>
      <c r="BF20" s="244" t="s">
        <v>68</v>
      </c>
      <c r="BG20" s="244" t="s">
        <v>69</v>
      </c>
    </row>
    <row r="21" spans="1:59" s="782" customFormat="1" ht="15.75" customHeight="1" x14ac:dyDescent="0.25">
      <c r="A21" s="282" t="s">
        <v>71</v>
      </c>
      <c r="B21" s="258" t="s">
        <v>29</v>
      </c>
      <c r="C21" s="741" t="s">
        <v>72</v>
      </c>
      <c r="D21" s="283"/>
      <c r="E21" s="261" t="str">
        <f t="shared" si="45"/>
        <v/>
      </c>
      <c r="F21" s="284"/>
      <c r="G21" s="261" t="str">
        <f t="shared" si="46"/>
        <v/>
      </c>
      <c r="H21" s="284"/>
      <c r="I21" s="285"/>
      <c r="J21" s="283">
        <v>7</v>
      </c>
      <c r="K21" s="286">
        <f t="shared" si="47"/>
        <v>98</v>
      </c>
      <c r="L21" s="284">
        <v>7</v>
      </c>
      <c r="M21" s="286">
        <f t="shared" si="48"/>
        <v>98</v>
      </c>
      <c r="N21" s="265">
        <v>8</v>
      </c>
      <c r="O21" s="262" t="s">
        <v>31</v>
      </c>
      <c r="P21" s="263"/>
      <c r="Q21" s="261" t="str">
        <f t="shared" si="49"/>
        <v/>
      </c>
      <c r="R21" s="260"/>
      <c r="S21" s="261" t="str">
        <f t="shared" si="50"/>
        <v/>
      </c>
      <c r="T21" s="260"/>
      <c r="U21" s="262"/>
      <c r="V21" s="263"/>
      <c r="W21" s="261" t="str">
        <f t="shared" si="51"/>
        <v/>
      </c>
      <c r="X21" s="260"/>
      <c r="Y21" s="261" t="str">
        <f t="shared" si="52"/>
        <v/>
      </c>
      <c r="Z21" s="260"/>
      <c r="AA21" s="264"/>
      <c r="AB21" s="260"/>
      <c r="AC21" s="261" t="str">
        <f t="shared" si="53"/>
        <v/>
      </c>
      <c r="AD21" s="260"/>
      <c r="AE21" s="261" t="str">
        <f t="shared" si="54"/>
        <v/>
      </c>
      <c r="AF21" s="260"/>
      <c r="AG21" s="262"/>
      <c r="AH21" s="263"/>
      <c r="AI21" s="261" t="str">
        <f t="shared" si="55"/>
        <v/>
      </c>
      <c r="AJ21" s="260"/>
      <c r="AK21" s="261" t="str">
        <f t="shared" si="56"/>
        <v/>
      </c>
      <c r="AL21" s="260"/>
      <c r="AM21" s="264"/>
      <c r="AN21" s="263"/>
      <c r="AO21" s="261" t="str">
        <f t="shared" si="57"/>
        <v/>
      </c>
      <c r="AP21" s="265"/>
      <c r="AQ21" s="261" t="str">
        <f t="shared" si="58"/>
        <v/>
      </c>
      <c r="AR21" s="265"/>
      <c r="AS21" s="266"/>
      <c r="AT21" s="260"/>
      <c r="AU21" s="261" t="str">
        <f t="shared" si="59"/>
        <v/>
      </c>
      <c r="AV21" s="260"/>
      <c r="AW21" s="261" t="str">
        <f t="shared" si="60"/>
        <v/>
      </c>
      <c r="AX21" s="260"/>
      <c r="AY21" s="260"/>
      <c r="AZ21" s="267">
        <f t="shared" ref="AZ21:AZ23" si="67">IF(D21+J21+P21+V21+AB21+AH21+AN21+AT21=0,"",D21+J21+P21+V21+AB21+AH21+AN21+AT21)</f>
        <v>7</v>
      </c>
      <c r="BA21" s="261">
        <f t="shared" si="62"/>
        <v>98</v>
      </c>
      <c r="BB21" s="246">
        <f t="shared" si="63"/>
        <v>7</v>
      </c>
      <c r="BC21" s="261">
        <f t="shared" si="64"/>
        <v>98</v>
      </c>
      <c r="BD21" s="246">
        <f t="shared" si="65"/>
        <v>8</v>
      </c>
      <c r="BE21" s="268">
        <f t="shared" si="66"/>
        <v>14</v>
      </c>
      <c r="BF21" s="781" t="s">
        <v>73</v>
      </c>
      <c r="BG21" s="781" t="s">
        <v>74</v>
      </c>
    </row>
    <row r="22" spans="1:59" s="784" customFormat="1" ht="15.75" customHeight="1" x14ac:dyDescent="0.25">
      <c r="A22" s="282" t="s">
        <v>76</v>
      </c>
      <c r="B22" s="258" t="s">
        <v>29</v>
      </c>
      <c r="C22" s="783" t="s">
        <v>77</v>
      </c>
      <c r="D22" s="283"/>
      <c r="E22" s="261" t="str">
        <f>IF(D22*14=0,"",D22*14)</f>
        <v/>
      </c>
      <c r="F22" s="284"/>
      <c r="G22" s="261" t="str">
        <f>IF(F22*14=0,"",F22*14)</f>
        <v/>
      </c>
      <c r="H22" s="284"/>
      <c r="I22" s="285"/>
      <c r="J22" s="283">
        <v>2</v>
      </c>
      <c r="K22" s="286">
        <f>IF(J22*14=0,"",J22*14)</f>
        <v>28</v>
      </c>
      <c r="L22" s="284">
        <v>4</v>
      </c>
      <c r="M22" s="286">
        <f>IF(L22*14=0,"",L22*14)</f>
        <v>56</v>
      </c>
      <c r="N22" s="265">
        <v>7</v>
      </c>
      <c r="O22" s="262" t="s">
        <v>31</v>
      </c>
      <c r="P22" s="263"/>
      <c r="Q22" s="261" t="str">
        <f>IF(P22*14=0,"",P22*14)</f>
        <v/>
      </c>
      <c r="R22" s="260"/>
      <c r="S22" s="261" t="str">
        <f>IF(R22*14=0,"",R22*14)</f>
        <v/>
      </c>
      <c r="T22" s="260"/>
      <c r="U22" s="262"/>
      <c r="V22" s="263"/>
      <c r="W22" s="261" t="str">
        <f>IF(V22*14=0,"",V22*14)</f>
        <v/>
      </c>
      <c r="X22" s="260"/>
      <c r="Y22" s="261" t="str">
        <f>IF(X22*14=0,"",X22*14)</f>
        <v/>
      </c>
      <c r="Z22" s="260"/>
      <c r="AA22" s="264"/>
      <c r="AB22" s="260"/>
      <c r="AC22" s="261" t="str">
        <f>IF(AB22*14=0,"",AB22*14)</f>
        <v/>
      </c>
      <c r="AD22" s="260"/>
      <c r="AE22" s="261" t="str">
        <f>IF(AD22*14=0,"",AD22*14)</f>
        <v/>
      </c>
      <c r="AF22" s="260"/>
      <c r="AG22" s="262"/>
      <c r="AH22" s="263"/>
      <c r="AI22" s="261" t="str">
        <f>IF(AH22*14=0,"",AH22*14)</f>
        <v/>
      </c>
      <c r="AJ22" s="260"/>
      <c r="AK22" s="261" t="str">
        <f>IF(AJ22*14=0,"",AJ22*14)</f>
        <v/>
      </c>
      <c r="AL22" s="260"/>
      <c r="AM22" s="264"/>
      <c r="AN22" s="263"/>
      <c r="AO22" s="261" t="str">
        <f>IF(AN22*14=0,"",AN22*14)</f>
        <v/>
      </c>
      <c r="AP22" s="265"/>
      <c r="AQ22" s="261" t="str">
        <f>IF(AP22*14=0,"",AP22*14)</f>
        <v/>
      </c>
      <c r="AR22" s="265"/>
      <c r="AS22" s="266"/>
      <c r="AT22" s="260"/>
      <c r="AU22" s="261" t="str">
        <f>IF(AT22*14=0,"",AT22*14)</f>
        <v/>
      </c>
      <c r="AV22" s="260"/>
      <c r="AW22" s="261" t="str">
        <f>IF(AV22*14=0,"",AV22*14)</f>
        <v/>
      </c>
      <c r="AX22" s="260"/>
      <c r="AY22" s="260"/>
      <c r="AZ22" s="267">
        <f>IF(D22+J22+P22+V22+AB22+AH22+AN22+AT22=0,"",D22+J22+P22+V22+AB22+AH22+AN22+AT22)</f>
        <v>2</v>
      </c>
      <c r="BA22" s="261">
        <f>IF((D22+J22+P22+V22+AB22+AH22+AN22+AT22)*14=0,"",(D22+J22+P22+V22+AB22+AH22+AN22+AT22)*14)</f>
        <v>28</v>
      </c>
      <c r="BB22" s="246">
        <f>IF(F22+L22+R22+X22+AD22+AJ22+AP22+AV22=0,"",F22+L22+R22+X22+AD22+AJ22+AP22+AV22)</f>
        <v>4</v>
      </c>
      <c r="BC22" s="261">
        <f>IF((L22+F22+R22+X22+AD22+AJ22+AP22+AV22)*14=0,"",(L22+F22+R22+X22+AD22+AJ22+AP22+AV22)*14)</f>
        <v>56</v>
      </c>
      <c r="BD22" s="246">
        <f>IF(N22+H22+T22+Z22+AF22+AL22+AR22+AX22=0,"",N22+H22+T22+Z22+AF22+AL22+AR22+AX22)</f>
        <v>7</v>
      </c>
      <c r="BE22" s="268">
        <f>IF(D22+F22+L22+J22+P22+R22+V22+X22+AB22+AD22+AH22+AJ22+AN22+AP22+AT22+AV22=0,"",D22+F22+L22+J22+P22+R22+V22+X22+AB22+AD22+AH22+AJ22+AN22+AP22+AT22+AV22)</f>
        <v>6</v>
      </c>
      <c r="BF22" s="781" t="s">
        <v>78</v>
      </c>
      <c r="BG22" s="781" t="s">
        <v>79</v>
      </c>
    </row>
    <row r="23" spans="1:59" s="786" customFormat="1" ht="15.75" customHeight="1" x14ac:dyDescent="0.25">
      <c r="A23" s="282" t="s">
        <v>454</v>
      </c>
      <c r="B23" s="258" t="s">
        <v>29</v>
      </c>
      <c r="C23" s="741" t="s">
        <v>80</v>
      </c>
      <c r="D23" s="283"/>
      <c r="E23" s="261" t="str">
        <f t="shared" ref="E23" si="68">IF(D23*14=0,"",D23*14)</f>
        <v/>
      </c>
      <c r="F23" s="284"/>
      <c r="G23" s="261" t="str">
        <f t="shared" ref="G23" si="69">IF(F23*14=0,"",F23*14)</f>
        <v/>
      </c>
      <c r="H23" s="284"/>
      <c r="I23" s="285"/>
      <c r="J23" s="283"/>
      <c r="K23" s="286" t="str">
        <f>IF(J23*14=0,"",J23*14)</f>
        <v/>
      </c>
      <c r="L23" s="284"/>
      <c r="M23" s="286" t="str">
        <f>IF(L23*14=0,"",L23*14)</f>
        <v/>
      </c>
      <c r="N23" s="265"/>
      <c r="O23" s="262"/>
      <c r="P23" s="263">
        <v>2</v>
      </c>
      <c r="Q23" s="261">
        <f>IF(P23*14=0,"",P23*14)</f>
        <v>28</v>
      </c>
      <c r="R23" s="260"/>
      <c r="S23" s="261" t="str">
        <f>IF(R23*14=0,"",R23*14)</f>
        <v/>
      </c>
      <c r="T23" s="260">
        <v>3</v>
      </c>
      <c r="U23" s="262" t="s">
        <v>48</v>
      </c>
      <c r="V23" s="263"/>
      <c r="W23" s="261" t="str">
        <f>IF(V23*14=0,"",V23*14)</f>
        <v/>
      </c>
      <c r="X23" s="260"/>
      <c r="Y23" s="261" t="str">
        <f>IF(X23*14=0,"",X23*14)</f>
        <v/>
      </c>
      <c r="Z23" s="260"/>
      <c r="AA23" s="264"/>
      <c r="AB23" s="260"/>
      <c r="AC23" s="261" t="str">
        <f>IF(AB23*14=0,"",AB23*14)</f>
        <v/>
      </c>
      <c r="AD23" s="260"/>
      <c r="AE23" s="261" t="str">
        <f>IF(AD23*14=0,"",AD23*14)</f>
        <v/>
      </c>
      <c r="AF23" s="260"/>
      <c r="AG23" s="262"/>
      <c r="AH23" s="263"/>
      <c r="AI23" s="261" t="str">
        <f>IF(AH23*14=0,"",AH23*14)</f>
        <v/>
      </c>
      <c r="AJ23" s="260"/>
      <c r="AK23" s="261" t="str">
        <f>IF(AJ23*14=0,"",AJ23*14)</f>
        <v/>
      </c>
      <c r="AL23" s="260"/>
      <c r="AM23" s="264"/>
      <c r="AN23" s="263"/>
      <c r="AO23" s="261" t="str">
        <f>IF(AN23*14=0,"",AN23*14)</f>
        <v/>
      </c>
      <c r="AP23" s="265"/>
      <c r="AQ23" s="261" t="str">
        <f>IF(AP23*14=0,"",AP23*14)</f>
        <v/>
      </c>
      <c r="AR23" s="265"/>
      <c r="AS23" s="266"/>
      <c r="AT23" s="260"/>
      <c r="AU23" s="261" t="str">
        <f>IF(AT23*14=0,"",AT23*14)</f>
        <v/>
      </c>
      <c r="AV23" s="260"/>
      <c r="AW23" s="261" t="str">
        <f>IF(AV23*14=0,"",AV23*14)</f>
        <v/>
      </c>
      <c r="AX23" s="260"/>
      <c r="AY23" s="260"/>
      <c r="AZ23" s="267">
        <f t="shared" si="67"/>
        <v>2</v>
      </c>
      <c r="BA23" s="261">
        <f>IF((D23+J23+P23+V23+AB23+AH23+AN23+AT23)*14=0,"",(D23+J23+P23+V23+AB23+AH23+AN23+AT23)*14)</f>
        <v>28</v>
      </c>
      <c r="BB23" s="246" t="str">
        <f>IF(F23+L23+R23+X23+AD23+AJ23+AP23+AV23=0,"",F23+L23+R23+X23+AD23+AJ23+AP23+AV23)</f>
        <v/>
      </c>
      <c r="BC23" s="261" t="str">
        <f>IF((L23+F23+R23+X23+AD23+AJ23+AP23+AV23)*14=0,"",(L23+F23+R23+X23+AD23+AJ23+AP23+AV23)*14)</f>
        <v/>
      </c>
      <c r="BD23" s="246">
        <f>IF(N23+H23+T23+Z23+AF23+AL23+AR23+AX23=0,"",N23+H23+T23+Z23+AF23+AL23+AR23+AX23)</f>
        <v>3</v>
      </c>
      <c r="BE23" s="268">
        <f>IF(D23+F23+L23+J23+P23+R23+V23+X23+AB23+AD23+AH23+AJ23+AN23+AP23+AT23+AV23=0,"",D23+F23+L23+J23+P23+R23+V23+X23+AB23+AD23+AH23+AJ23+AN23+AP23+AT23+AV23)</f>
        <v>2</v>
      </c>
      <c r="BF23" s="785" t="s">
        <v>81</v>
      </c>
      <c r="BG23" s="785" t="s">
        <v>51</v>
      </c>
    </row>
    <row r="24" spans="1:59" s="784" customFormat="1" ht="15.75" customHeight="1" x14ac:dyDescent="0.25">
      <c r="A24" s="282" t="s">
        <v>83</v>
      </c>
      <c r="B24" s="258" t="s">
        <v>29</v>
      </c>
      <c r="C24" s="741" t="s">
        <v>84</v>
      </c>
      <c r="D24" s="283"/>
      <c r="E24" s="261" t="str">
        <f t="shared" ref="E24" si="70">IF(D24*14=0,"",D24*14)</f>
        <v/>
      </c>
      <c r="F24" s="284"/>
      <c r="G24" s="261" t="str">
        <f t="shared" ref="G24" si="71">IF(F24*14=0,"",F24*14)</f>
        <v/>
      </c>
      <c r="H24" s="284"/>
      <c r="I24" s="285"/>
      <c r="J24" s="283"/>
      <c r="K24" s="286" t="str">
        <f t="shared" ref="K24" si="72">IF(J24*14=0,"",J24*14)</f>
        <v/>
      </c>
      <c r="L24" s="284"/>
      <c r="M24" s="286"/>
      <c r="N24" s="265"/>
      <c r="O24" s="262"/>
      <c r="P24" s="263"/>
      <c r="Q24" s="261" t="str">
        <f t="shared" ref="Q24" si="73">IF(P24*14=0,"",P24*14)</f>
        <v/>
      </c>
      <c r="R24" s="260"/>
      <c r="S24" s="261" t="str">
        <f t="shared" ref="S24" si="74">IF(R24*14=0,"",R24*14)</f>
        <v/>
      </c>
      <c r="T24" s="260"/>
      <c r="U24" s="262"/>
      <c r="V24" s="263">
        <v>2</v>
      </c>
      <c r="W24" s="261">
        <f t="shared" ref="W24" si="75">IF(V24*14=0,"",V24*14)</f>
        <v>28</v>
      </c>
      <c r="X24" s="260"/>
      <c r="Y24" s="261" t="str">
        <f t="shared" ref="Y24" si="76">IF(X24*14=0,"",X24*14)</f>
        <v/>
      </c>
      <c r="Z24" s="260">
        <v>2</v>
      </c>
      <c r="AA24" s="264" t="s">
        <v>85</v>
      </c>
      <c r="AB24" s="260"/>
      <c r="AC24" s="261" t="str">
        <f t="shared" ref="AC24" si="77">IF(AB24*14=0,"",AB24*14)</f>
        <v/>
      </c>
      <c r="AD24" s="260"/>
      <c r="AE24" s="261" t="str">
        <f t="shared" ref="AE24" si="78">IF(AD24*14=0,"",AD24*14)</f>
        <v/>
      </c>
      <c r="AF24" s="260"/>
      <c r="AG24" s="262"/>
      <c r="AH24" s="263"/>
      <c r="AI24" s="261" t="str">
        <f t="shared" ref="AI24" si="79">IF(AH24*14=0,"",AH24*14)</f>
        <v/>
      </c>
      <c r="AJ24" s="260"/>
      <c r="AK24" s="261" t="str">
        <f t="shared" ref="AK24" si="80">IF(AJ24*14=0,"",AJ24*14)</f>
        <v/>
      </c>
      <c r="AL24" s="260"/>
      <c r="AM24" s="264"/>
      <c r="AN24" s="263"/>
      <c r="AO24" s="261" t="str">
        <f t="shared" ref="AO24" si="81">IF(AN24*14=0,"",AN24*14)</f>
        <v/>
      </c>
      <c r="AP24" s="265"/>
      <c r="AQ24" s="261" t="str">
        <f t="shared" ref="AQ24" si="82">IF(AP24*14=0,"",AP24*14)</f>
        <v/>
      </c>
      <c r="AR24" s="265"/>
      <c r="AS24" s="266"/>
      <c r="AT24" s="260"/>
      <c r="AU24" s="261" t="str">
        <f t="shared" ref="AU24" si="83">IF(AT24*14=0,"",AT24*14)</f>
        <v/>
      </c>
      <c r="AV24" s="260"/>
      <c r="AW24" s="261" t="str">
        <f t="shared" ref="AW24" si="84">IF(AV24*14=0,"",AV24*14)</f>
        <v/>
      </c>
      <c r="AX24" s="260"/>
      <c r="AY24" s="260"/>
      <c r="AZ24" s="267">
        <f t="shared" ref="AZ24" si="85">IF(D24+J24+P24+V24+AB24+AH24+AN24+AT24=0,"",D24+J24+P24+V24+AB24+AH24+AN24+AT24)</f>
        <v>2</v>
      </c>
      <c r="BA24" s="261">
        <f t="shared" ref="BA24" si="86">IF((D24+J24+P24+V24+AB24+AH24+AN24+AT24)*14=0,"",(D24+J24+P24+V24+AB24+AH24+AN24+AT24)*14)</f>
        <v>28</v>
      </c>
      <c r="BB24" s="246" t="str">
        <f t="shared" ref="BB24" si="87">IF(F24+L24+R24+X24+AD24+AJ24+AP24+AV24=0,"",F24+L24+R24+X24+AD24+AJ24+AP24+AV24)</f>
        <v/>
      </c>
      <c r="BC24" s="261" t="str">
        <f t="shared" ref="BC24" si="88">IF((L24+F24+R24+X24+AD24+AJ24+AP24+AV24)*14=0,"",(L24+F24+R24+X24+AD24+AJ24+AP24+AV24)*14)</f>
        <v/>
      </c>
      <c r="BD24" s="246">
        <f t="shared" ref="BD24" si="89">IF(N24+H24+T24+Z24+AF24+AL24+AR24+AX24=0,"",N24+H24+T24+Z24+AF24+AL24+AR24+AX24)</f>
        <v>2</v>
      </c>
      <c r="BE24" s="268">
        <f t="shared" ref="BE24" si="90">IF(D24+F24+L24+J24+P24+R24+V24+X24+AB24+AD24+AH24+AJ24+AN24+AP24+AT24+AV24=0,"",D24+F24+L24+J24+P24+R24+V24+X24+AB24+AD24+AH24+AJ24+AN24+AP24+AT24+AV24)</f>
        <v>2</v>
      </c>
      <c r="BF24" s="785" t="s">
        <v>482</v>
      </c>
      <c r="BG24" s="785" t="s">
        <v>86</v>
      </c>
    </row>
    <row r="25" spans="1:59" s="782" customFormat="1" ht="15.75" customHeight="1" x14ac:dyDescent="0.25">
      <c r="A25" s="282" t="s">
        <v>87</v>
      </c>
      <c r="B25" s="258" t="s">
        <v>29</v>
      </c>
      <c r="C25" s="259" t="s">
        <v>88</v>
      </c>
      <c r="D25" s="283"/>
      <c r="E25" s="261" t="str">
        <f t="shared" si="45"/>
        <v/>
      </c>
      <c r="F25" s="284"/>
      <c r="G25" s="261" t="str">
        <f t="shared" si="46"/>
        <v/>
      </c>
      <c r="H25" s="284"/>
      <c r="I25" s="285"/>
      <c r="J25" s="283"/>
      <c r="K25" s="286" t="str">
        <f t="shared" si="47"/>
        <v/>
      </c>
      <c r="L25" s="284"/>
      <c r="M25" s="286" t="str">
        <f t="shared" si="48"/>
        <v/>
      </c>
      <c r="N25" s="265"/>
      <c r="O25" s="262"/>
      <c r="P25" s="263"/>
      <c r="Q25" s="261" t="str">
        <f t="shared" si="49"/>
        <v/>
      </c>
      <c r="R25" s="260">
        <v>10</v>
      </c>
      <c r="S25" s="261">
        <f>IF(R25*15=0,"",R25*15)</f>
        <v>150</v>
      </c>
      <c r="T25" s="260">
        <v>8</v>
      </c>
      <c r="U25" s="262" t="s">
        <v>31</v>
      </c>
      <c r="V25" s="263"/>
      <c r="W25" s="261" t="str">
        <f t="shared" si="51"/>
        <v/>
      </c>
      <c r="X25" s="260"/>
      <c r="Y25" s="261" t="str">
        <f t="shared" si="52"/>
        <v/>
      </c>
      <c r="Z25" s="260"/>
      <c r="AA25" s="264"/>
      <c r="AB25" s="260"/>
      <c r="AC25" s="261" t="str">
        <f t="shared" si="53"/>
        <v/>
      </c>
      <c r="AD25" s="260"/>
      <c r="AE25" s="261" t="str">
        <f t="shared" si="54"/>
        <v/>
      </c>
      <c r="AF25" s="260"/>
      <c r="AG25" s="262"/>
      <c r="AH25" s="263"/>
      <c r="AI25" s="261" t="str">
        <f t="shared" si="55"/>
        <v/>
      </c>
      <c r="AJ25" s="260"/>
      <c r="AK25" s="261" t="str">
        <f t="shared" si="56"/>
        <v/>
      </c>
      <c r="AL25" s="260"/>
      <c r="AM25" s="264"/>
      <c r="AN25" s="263"/>
      <c r="AO25" s="261" t="str">
        <f t="shared" si="57"/>
        <v/>
      </c>
      <c r="AP25" s="265"/>
      <c r="AQ25" s="261" t="str">
        <f t="shared" si="58"/>
        <v/>
      </c>
      <c r="AR25" s="265"/>
      <c r="AS25" s="266"/>
      <c r="AT25" s="260"/>
      <c r="AU25" s="261" t="str">
        <f t="shared" si="59"/>
        <v/>
      </c>
      <c r="AV25" s="260"/>
      <c r="AW25" s="261" t="str">
        <f t="shared" si="60"/>
        <v/>
      </c>
      <c r="AX25" s="260"/>
      <c r="AY25" s="260"/>
      <c r="AZ25" s="267" t="str">
        <f t="shared" ref="AZ25:AZ26" si="91">IF(D25+J25+P25+V25+AB25+AH25+AN25+AT25=0,"",D25+J25+P25+V25+AB25+AH25+AN25+AT25)</f>
        <v/>
      </c>
      <c r="BA25" s="261" t="str">
        <f t="shared" si="62"/>
        <v/>
      </c>
      <c r="BB25" s="246">
        <f t="shared" si="63"/>
        <v>10</v>
      </c>
      <c r="BC25" s="261">
        <f>IF((L25+F25+R25+X25+AD25+AJ25+AP25+AV25)*15=0,"",(L25+F25+R25+X25+AD25+AJ25+AP25+AV25)*15)</f>
        <v>150</v>
      </c>
      <c r="BD25" s="246">
        <f t="shared" si="65"/>
        <v>8</v>
      </c>
      <c r="BE25" s="268">
        <f t="shared" si="66"/>
        <v>10</v>
      </c>
      <c r="BF25" s="781" t="s">
        <v>481</v>
      </c>
      <c r="BG25" s="788" t="s">
        <v>480</v>
      </c>
    </row>
    <row r="26" spans="1:59" ht="15.75" customHeight="1" x14ac:dyDescent="0.25">
      <c r="A26" s="236" t="s">
        <v>42</v>
      </c>
      <c r="B26" s="258" t="s">
        <v>29</v>
      </c>
      <c r="C26" s="259" t="s">
        <v>43</v>
      </c>
      <c r="D26" s="283"/>
      <c r="E26" s="261"/>
      <c r="F26" s="284"/>
      <c r="G26" s="261"/>
      <c r="H26" s="284"/>
      <c r="I26" s="285"/>
      <c r="J26" s="283"/>
      <c r="K26" s="286"/>
      <c r="L26" s="284"/>
      <c r="M26" s="286"/>
      <c r="N26" s="265"/>
      <c r="O26" s="262"/>
      <c r="P26" s="263">
        <v>2</v>
      </c>
      <c r="Q26" s="261">
        <f t="shared" si="49"/>
        <v>28</v>
      </c>
      <c r="R26" s="260">
        <v>2</v>
      </c>
      <c r="S26" s="261">
        <f t="shared" ref="S26" si="92">IF(R26*14=0,"",R26*14)</f>
        <v>28</v>
      </c>
      <c r="T26" s="260">
        <v>4</v>
      </c>
      <c r="U26" s="262" t="s">
        <v>31</v>
      </c>
      <c r="V26" s="263"/>
      <c r="W26" s="261"/>
      <c r="X26" s="260"/>
      <c r="Y26" s="261"/>
      <c r="Z26" s="260"/>
      <c r="AA26" s="264"/>
      <c r="AB26" s="260"/>
      <c r="AC26" s="261"/>
      <c r="AD26" s="260"/>
      <c r="AE26" s="261"/>
      <c r="AF26" s="260"/>
      <c r="AG26" s="262"/>
      <c r="AH26" s="263"/>
      <c r="AI26" s="261" t="str">
        <f t="shared" si="55"/>
        <v/>
      </c>
      <c r="AJ26" s="260"/>
      <c r="AK26" s="261" t="str">
        <f t="shared" si="56"/>
        <v/>
      </c>
      <c r="AL26" s="260"/>
      <c r="AM26" s="264"/>
      <c r="AN26" s="263"/>
      <c r="AO26" s="261" t="str">
        <f t="shared" si="57"/>
        <v/>
      </c>
      <c r="AP26" s="265"/>
      <c r="AQ26" s="261" t="str">
        <f t="shared" si="58"/>
        <v/>
      </c>
      <c r="AR26" s="265"/>
      <c r="AS26" s="266"/>
      <c r="AT26" s="260"/>
      <c r="AU26" s="261" t="str">
        <f t="shared" si="59"/>
        <v/>
      </c>
      <c r="AV26" s="260"/>
      <c r="AW26" s="261" t="str">
        <f t="shared" si="60"/>
        <v/>
      </c>
      <c r="AX26" s="260"/>
      <c r="AY26" s="260"/>
      <c r="AZ26" s="267">
        <f t="shared" si="91"/>
        <v>2</v>
      </c>
      <c r="BA26" s="261">
        <f t="shared" si="62"/>
        <v>28</v>
      </c>
      <c r="BB26" s="246">
        <f t="shared" si="63"/>
        <v>2</v>
      </c>
      <c r="BC26" s="261">
        <f t="shared" ref="BC26" si="93">IF((L26+F26+R26+X26+AD26+AJ26+AP26+AV26)*14=0,"",(L26+F26+R26+X26+AD26+AJ26+AP26+AV26)*14)</f>
        <v>28</v>
      </c>
      <c r="BD26" s="246">
        <f t="shared" si="65"/>
        <v>4</v>
      </c>
      <c r="BE26" s="268">
        <f t="shared" si="66"/>
        <v>4</v>
      </c>
      <c r="BF26" s="244" t="s">
        <v>59</v>
      </c>
      <c r="BG26" s="244" t="s">
        <v>41</v>
      </c>
    </row>
    <row r="27" spans="1:59" ht="15.75" customHeight="1" x14ac:dyDescent="0.25">
      <c r="A27" s="282" t="s">
        <v>91</v>
      </c>
      <c r="B27" s="258" t="s">
        <v>29</v>
      </c>
      <c r="C27" s="259" t="s">
        <v>92</v>
      </c>
      <c r="D27" s="283"/>
      <c r="E27" s="261" t="str">
        <f t="shared" ref="E27" si="94">IF(D27*14=0,"",D27*14)</f>
        <v/>
      </c>
      <c r="F27" s="284"/>
      <c r="G27" s="261" t="str">
        <f t="shared" ref="G27" si="95">IF(F27*14=0,"",F27*14)</f>
        <v/>
      </c>
      <c r="H27" s="284"/>
      <c r="I27" s="285"/>
      <c r="J27" s="283"/>
      <c r="K27" s="286" t="str">
        <f t="shared" ref="K27" si="96">IF(J27*14=0,"",J27*14)</f>
        <v/>
      </c>
      <c r="L27" s="284"/>
      <c r="M27" s="286" t="str">
        <f t="shared" ref="M27" si="97">IF(L27*14=0,"",L27*14)</f>
        <v/>
      </c>
      <c r="N27" s="265"/>
      <c r="O27" s="262"/>
      <c r="P27" s="263"/>
      <c r="Q27" s="261" t="str">
        <f t="shared" ref="Q27:Q30" si="98">IF(P27*14=0,"",P27*14)</f>
        <v/>
      </c>
      <c r="R27" s="260">
        <v>2</v>
      </c>
      <c r="S27" s="261">
        <f t="shared" ref="S27:S30" si="99">IF(R27*14=0,"",R27*14)</f>
        <v>28</v>
      </c>
      <c r="T27" s="260">
        <v>2</v>
      </c>
      <c r="U27" s="262" t="s">
        <v>48</v>
      </c>
      <c r="V27" s="263"/>
      <c r="W27" s="261" t="str">
        <f t="shared" ref="W27" si="100">IF(V27*14=0,"",V27*14)</f>
        <v/>
      </c>
      <c r="X27" s="260"/>
      <c r="Y27" s="261" t="str">
        <f t="shared" ref="Y27" si="101">IF(X27*14=0,"",X27*14)</f>
        <v/>
      </c>
      <c r="Z27" s="260"/>
      <c r="AA27" s="264"/>
      <c r="AB27" s="260"/>
      <c r="AC27" s="261" t="str">
        <f t="shared" ref="AC27" si="102">IF(AB27*14=0,"",AB27*14)</f>
        <v/>
      </c>
      <c r="AD27" s="260"/>
      <c r="AE27" s="261" t="str">
        <f t="shared" ref="AE27" si="103">IF(AD27*14=0,"",AD27*14)</f>
        <v/>
      </c>
      <c r="AF27" s="260"/>
      <c r="AG27" s="262"/>
      <c r="AH27" s="263"/>
      <c r="AI27" s="261" t="str">
        <f t="shared" ref="AI27" si="104">IF(AH27*14=0,"",AH27*14)</f>
        <v/>
      </c>
      <c r="AJ27" s="260"/>
      <c r="AK27" s="261" t="str">
        <f t="shared" ref="AK27" si="105">IF(AJ27*14=0,"",AJ27*14)</f>
        <v/>
      </c>
      <c r="AL27" s="260"/>
      <c r="AM27" s="264"/>
      <c r="AN27" s="263"/>
      <c r="AO27" s="261" t="str">
        <f t="shared" ref="AO27" si="106">IF(AN27*14=0,"",AN27*14)</f>
        <v/>
      </c>
      <c r="AP27" s="265"/>
      <c r="AQ27" s="261" t="str">
        <f t="shared" ref="AQ27" si="107">IF(AP27*14=0,"",AP27*14)</f>
        <v/>
      </c>
      <c r="AR27" s="265"/>
      <c r="AS27" s="266"/>
      <c r="AT27" s="260"/>
      <c r="AU27" s="261" t="str">
        <f t="shared" ref="AU27" si="108">IF(AT27*14=0,"",AT27*14)</f>
        <v/>
      </c>
      <c r="AV27" s="260"/>
      <c r="AW27" s="261" t="str">
        <f t="shared" ref="AW27" si="109">IF(AV27*14=0,"",AV27*14)</f>
        <v/>
      </c>
      <c r="AX27" s="260"/>
      <c r="AY27" s="260"/>
      <c r="AZ27" s="267" t="str">
        <f t="shared" ref="AZ27" si="110">IF(D27+J27+P27+V27+AB27+AH27+AN27+AT27=0,"",D27+J27+P27+V27+AB27+AH27+AN27+AT27)</f>
        <v/>
      </c>
      <c r="BA27" s="261" t="str">
        <f t="shared" ref="BA27" si="111">IF((D27+J27+P27+V27+AB27+AH27+AN27+AT27)*14=0,"",(D27+J27+P27+V27+AB27+AH27+AN27+AT27)*14)</f>
        <v/>
      </c>
      <c r="BB27" s="246">
        <f t="shared" ref="BB27" si="112">IF(F27+L27+R27+X27+AD27+AJ27+AP27+AV27=0,"",F27+L27+R27+X27+AD27+AJ27+AP27+AV27)</f>
        <v>2</v>
      </c>
      <c r="BC27" s="261">
        <f t="shared" ref="BC27" si="113">IF((L27+F27+R27+X27+AD27+AJ27+AP27+AV27)*14=0,"",(L27+F27+R27+X27+AD27+AJ27+AP27+AV27)*14)</f>
        <v>28</v>
      </c>
      <c r="BD27" s="246">
        <f>IF(N27+H27+T27+Z27+AF27+AL27+AR27+AX27=0,"",N27+H27+T27+Z27+AF27+AL27+AR27+AX27)</f>
        <v>2</v>
      </c>
      <c r="BE27" s="268">
        <f t="shared" ref="BE27" si="114">IF(D27+F27+L27+J27+P27+R27+V27+X27+AB27+AD27+AH27+AJ27+AN27+AP27+AT27+AV27=0,"",D27+F27+L27+J27+P27+R27+V27+X27+AB27+AD27+AH27+AJ27+AN27+AP27+AT27+AV27)</f>
        <v>2</v>
      </c>
      <c r="BF27" s="244" t="s">
        <v>93</v>
      </c>
      <c r="BG27" s="244" t="s">
        <v>90</v>
      </c>
    </row>
    <row r="28" spans="1:59" s="782" customFormat="1" ht="18.75" customHeight="1" x14ac:dyDescent="0.25">
      <c r="A28" s="282" t="s">
        <v>504</v>
      </c>
      <c r="B28" s="258" t="s">
        <v>29</v>
      </c>
      <c r="C28" s="259" t="s">
        <v>94</v>
      </c>
      <c r="D28" s="283"/>
      <c r="E28" s="261" t="str">
        <f t="shared" ref="E28:E30" si="115">IF(D28*14=0,"",D28*14)</f>
        <v/>
      </c>
      <c r="F28" s="284"/>
      <c r="G28" s="261" t="str">
        <f t="shared" ref="G28:G30" si="116">IF(F28*14=0,"",F28*14)</f>
        <v/>
      </c>
      <c r="H28" s="284"/>
      <c r="I28" s="285"/>
      <c r="J28" s="283"/>
      <c r="K28" s="286" t="str">
        <f t="shared" ref="K28:K30" si="117">IF(J28*14=0,"",J28*14)</f>
        <v/>
      </c>
      <c r="L28" s="284"/>
      <c r="M28" s="286" t="str">
        <f t="shared" ref="M28:M30" si="118">IF(L28*14=0,"",L28*14)</f>
        <v/>
      </c>
      <c r="N28" s="265"/>
      <c r="O28" s="262"/>
      <c r="P28" s="263"/>
      <c r="Q28" s="261" t="str">
        <f t="shared" si="98"/>
        <v/>
      </c>
      <c r="R28" s="260">
        <v>2</v>
      </c>
      <c r="S28" s="261">
        <f t="shared" si="99"/>
        <v>28</v>
      </c>
      <c r="T28" s="260">
        <v>2</v>
      </c>
      <c r="U28" s="262" t="s">
        <v>31</v>
      </c>
      <c r="V28" s="263"/>
      <c r="W28" s="261" t="str">
        <f t="shared" ref="W28:W30" si="119">IF(V28*14=0,"",V28*14)</f>
        <v/>
      </c>
      <c r="X28" s="260"/>
      <c r="Y28" s="261" t="str">
        <f t="shared" ref="Y28:Y30" si="120">IF(X28*14=0,"",X28*14)</f>
        <v/>
      </c>
      <c r="Z28" s="260"/>
      <c r="AA28" s="264"/>
      <c r="AB28" s="260"/>
      <c r="AC28" s="261" t="str">
        <f t="shared" ref="AC28:AC30" si="121">IF(AB28*14=0,"",AB28*14)</f>
        <v/>
      </c>
      <c r="AD28" s="260"/>
      <c r="AE28" s="261" t="str">
        <f t="shared" ref="AE28:AE30" si="122">IF(AD28*14=0,"",AD28*14)</f>
        <v/>
      </c>
      <c r="AF28" s="260"/>
      <c r="AG28" s="262"/>
      <c r="AH28" s="263"/>
      <c r="AI28" s="261" t="str">
        <f t="shared" ref="AI28:AI30" si="123">IF(AH28*14=0,"",AH28*14)</f>
        <v/>
      </c>
      <c r="AJ28" s="260"/>
      <c r="AK28" s="261" t="str">
        <f t="shared" ref="AK28:AK30" si="124">IF(AJ28*14=0,"",AJ28*14)</f>
        <v/>
      </c>
      <c r="AL28" s="260"/>
      <c r="AM28" s="264"/>
      <c r="AN28" s="263"/>
      <c r="AO28" s="261" t="str">
        <f t="shared" ref="AO28:AO30" si="125">IF(AN28*14=0,"",AN28*14)</f>
        <v/>
      </c>
      <c r="AP28" s="265"/>
      <c r="AQ28" s="261" t="str">
        <f t="shared" ref="AQ28:AQ30" si="126">IF(AP28*14=0,"",AP28*14)</f>
        <v/>
      </c>
      <c r="AR28" s="265"/>
      <c r="AS28" s="266"/>
      <c r="AT28" s="260"/>
      <c r="AU28" s="261" t="str">
        <f t="shared" ref="AU28:AU30" si="127">IF(AT28*14=0,"",AT28*14)</f>
        <v/>
      </c>
      <c r="AV28" s="260"/>
      <c r="AW28" s="261" t="str">
        <f t="shared" ref="AW28:AW30" si="128">IF(AV28*14=0,"",AV28*14)</f>
        <v/>
      </c>
      <c r="AX28" s="260"/>
      <c r="AY28" s="260"/>
      <c r="AZ28" s="267" t="str">
        <f t="shared" ref="AZ28" si="129">IF(D28+J28+P28+V28+AB28+AH28+AN28+AT28=0,"",D28+J28+P28+V28+AB28+AH28+AN28+AT28)</f>
        <v/>
      </c>
      <c r="BA28" s="261" t="str">
        <f t="shared" ref="BA28:BA30" si="130">IF((D28+J28+P28+V28+AB28+AH28+AN28+AT28)*14=0,"",(D28+J28+P28+V28+AB28+AH28+AN28+AT28)*14)</f>
        <v/>
      </c>
      <c r="BB28" s="246">
        <f t="shared" ref="BB28:BB30" si="131">IF(F28+L28+R28+X28+AD28+AJ28+AP28+AV28=0,"",F28+L28+R28+X28+AD28+AJ28+AP28+AV28)</f>
        <v>2</v>
      </c>
      <c r="BC28" s="261">
        <f t="shared" ref="BC28:BC30" si="132">IF((L28+F28+R28+X28+AD28+AJ28+AP28+AV28)*14=0,"",(L28+F28+R28+X28+AD28+AJ28+AP28+AV28)*14)</f>
        <v>28</v>
      </c>
      <c r="BD28" s="246">
        <f t="shared" ref="BD28:BD30" si="133">IF(N28+H28+T28+Z28+AF28+AL28+AR28+AX28=0,"",N28+H28+T28+Z28+AF28+AL28+AR28+AX28)</f>
        <v>2</v>
      </c>
      <c r="BE28" s="268">
        <f t="shared" ref="BE28:BE30" si="134">IF(D28+F28+L28+J28+P28+R28+V28+X28+AB28+AD28+AH28+AJ28+AN28+AP28+AT28+AV28=0,"",D28+F28+L28+J28+P28+R28+V28+X28+AB28+AD28+AH28+AJ28+AN28+AP28+AT28+AV28)</f>
        <v>2</v>
      </c>
      <c r="BF28" s="781" t="s">
        <v>68</v>
      </c>
      <c r="BG28" s="781" t="s">
        <v>69</v>
      </c>
    </row>
    <row r="29" spans="1:59" s="782" customFormat="1" x14ac:dyDescent="0.25">
      <c r="A29" s="282" t="s">
        <v>96</v>
      </c>
      <c r="B29" s="258" t="s">
        <v>29</v>
      </c>
      <c r="C29" s="789" t="s">
        <v>97</v>
      </c>
      <c r="D29" s="283"/>
      <c r="E29" s="261" t="str">
        <f t="shared" si="115"/>
        <v/>
      </c>
      <c r="F29" s="284"/>
      <c r="G29" s="261" t="str">
        <f t="shared" si="116"/>
        <v/>
      </c>
      <c r="H29" s="284"/>
      <c r="I29" s="285"/>
      <c r="J29" s="283"/>
      <c r="K29" s="286" t="str">
        <f t="shared" si="117"/>
        <v/>
      </c>
      <c r="L29" s="284"/>
      <c r="M29" s="286" t="str">
        <f t="shared" si="118"/>
        <v/>
      </c>
      <c r="N29" s="265"/>
      <c r="O29" s="262"/>
      <c r="P29" s="263"/>
      <c r="Q29" s="261" t="str">
        <f t="shared" si="98"/>
        <v/>
      </c>
      <c r="R29" s="260"/>
      <c r="S29" s="261" t="str">
        <f t="shared" si="99"/>
        <v/>
      </c>
      <c r="T29" s="260"/>
      <c r="U29" s="262"/>
      <c r="V29" s="263">
        <v>2</v>
      </c>
      <c r="W29" s="261">
        <f t="shared" si="119"/>
        <v>28</v>
      </c>
      <c r="X29" s="260">
        <v>1</v>
      </c>
      <c r="Y29" s="261">
        <f t="shared" si="120"/>
        <v>14</v>
      </c>
      <c r="Z29" s="260">
        <v>5</v>
      </c>
      <c r="AA29" s="264" t="s">
        <v>29</v>
      </c>
      <c r="AB29" s="260"/>
      <c r="AC29" s="261" t="str">
        <f t="shared" si="121"/>
        <v/>
      </c>
      <c r="AD29" s="260"/>
      <c r="AE29" s="261" t="str">
        <f t="shared" si="122"/>
        <v/>
      </c>
      <c r="AF29" s="260"/>
      <c r="AG29" s="262"/>
      <c r="AH29" s="263"/>
      <c r="AI29" s="261" t="str">
        <f t="shared" si="123"/>
        <v/>
      </c>
      <c r="AJ29" s="260"/>
      <c r="AK29" s="261" t="str">
        <f t="shared" si="124"/>
        <v/>
      </c>
      <c r="AL29" s="260"/>
      <c r="AM29" s="264"/>
      <c r="AN29" s="263"/>
      <c r="AO29" s="261" t="str">
        <f t="shared" si="125"/>
        <v/>
      </c>
      <c r="AP29" s="265"/>
      <c r="AQ29" s="261" t="str">
        <f t="shared" si="126"/>
        <v/>
      </c>
      <c r="AR29" s="265"/>
      <c r="AS29" s="266"/>
      <c r="AT29" s="260"/>
      <c r="AU29" s="261" t="str">
        <f t="shared" si="127"/>
        <v/>
      </c>
      <c r="AV29" s="260"/>
      <c r="AW29" s="261" t="str">
        <f t="shared" si="128"/>
        <v/>
      </c>
      <c r="AX29" s="260"/>
      <c r="AY29" s="260"/>
      <c r="AZ29" s="267">
        <f t="shared" ref="AZ29:AZ31" si="135">IF(D29+J29+P29+V29+AB29+AH29+AN29+AT29=0,"",D29+J29+P29+V29+AB29+AH29+AN29+AT29)</f>
        <v>2</v>
      </c>
      <c r="BA29" s="261">
        <f t="shared" si="130"/>
        <v>28</v>
      </c>
      <c r="BB29" s="246">
        <f t="shared" si="131"/>
        <v>1</v>
      </c>
      <c r="BC29" s="261">
        <f t="shared" si="132"/>
        <v>14</v>
      </c>
      <c r="BD29" s="246">
        <f t="shared" si="133"/>
        <v>5</v>
      </c>
      <c r="BE29" s="268">
        <f t="shared" si="134"/>
        <v>3</v>
      </c>
      <c r="BF29" s="781" t="s">
        <v>81</v>
      </c>
      <c r="BG29" s="781" t="s">
        <v>70</v>
      </c>
    </row>
    <row r="30" spans="1:59" s="791" customFormat="1" x14ac:dyDescent="0.25">
      <c r="A30" s="282" t="s">
        <v>99</v>
      </c>
      <c r="B30" s="258" t="s">
        <v>29</v>
      </c>
      <c r="C30" s="789" t="s">
        <v>100</v>
      </c>
      <c r="D30" s="283"/>
      <c r="E30" s="261" t="str">
        <f t="shared" si="115"/>
        <v/>
      </c>
      <c r="F30" s="284"/>
      <c r="G30" s="261" t="str">
        <f t="shared" si="116"/>
        <v/>
      </c>
      <c r="H30" s="284"/>
      <c r="I30" s="285"/>
      <c r="J30" s="283"/>
      <c r="K30" s="286" t="str">
        <f t="shared" si="117"/>
        <v/>
      </c>
      <c r="L30" s="284"/>
      <c r="M30" s="286" t="str">
        <f t="shared" si="118"/>
        <v/>
      </c>
      <c r="N30" s="265"/>
      <c r="O30" s="262"/>
      <c r="P30" s="263">
        <v>2</v>
      </c>
      <c r="Q30" s="261">
        <f t="shared" si="98"/>
        <v>28</v>
      </c>
      <c r="R30" s="260">
        <v>2</v>
      </c>
      <c r="S30" s="261">
        <f t="shared" si="99"/>
        <v>28</v>
      </c>
      <c r="T30" s="260">
        <v>4</v>
      </c>
      <c r="U30" s="262" t="s">
        <v>31</v>
      </c>
      <c r="V30" s="263"/>
      <c r="W30" s="261" t="str">
        <f t="shared" si="119"/>
        <v/>
      </c>
      <c r="X30" s="260"/>
      <c r="Y30" s="261" t="str">
        <f t="shared" si="120"/>
        <v/>
      </c>
      <c r="Z30" s="260"/>
      <c r="AA30" s="264"/>
      <c r="AB30" s="260"/>
      <c r="AC30" s="261" t="str">
        <f t="shared" si="121"/>
        <v/>
      </c>
      <c r="AD30" s="260"/>
      <c r="AE30" s="261" t="str">
        <f t="shared" si="122"/>
        <v/>
      </c>
      <c r="AF30" s="260"/>
      <c r="AG30" s="262"/>
      <c r="AH30" s="263"/>
      <c r="AI30" s="261" t="str">
        <f t="shared" si="123"/>
        <v/>
      </c>
      <c r="AJ30" s="260"/>
      <c r="AK30" s="261" t="str">
        <f t="shared" si="124"/>
        <v/>
      </c>
      <c r="AL30" s="260"/>
      <c r="AM30" s="264"/>
      <c r="AN30" s="263"/>
      <c r="AO30" s="261" t="str">
        <f t="shared" si="125"/>
        <v/>
      </c>
      <c r="AP30" s="265"/>
      <c r="AQ30" s="261" t="str">
        <f t="shared" si="126"/>
        <v/>
      </c>
      <c r="AR30" s="265"/>
      <c r="AS30" s="266"/>
      <c r="AT30" s="260"/>
      <c r="AU30" s="261" t="str">
        <f t="shared" si="127"/>
        <v/>
      </c>
      <c r="AV30" s="260"/>
      <c r="AW30" s="261" t="str">
        <f t="shared" si="128"/>
        <v/>
      </c>
      <c r="AX30" s="260"/>
      <c r="AY30" s="260"/>
      <c r="AZ30" s="267">
        <f t="shared" si="135"/>
        <v>2</v>
      </c>
      <c r="BA30" s="261">
        <f t="shared" si="130"/>
        <v>28</v>
      </c>
      <c r="BB30" s="246">
        <f t="shared" si="131"/>
        <v>2</v>
      </c>
      <c r="BC30" s="261">
        <f t="shared" si="132"/>
        <v>28</v>
      </c>
      <c r="BD30" s="246">
        <f t="shared" si="133"/>
        <v>4</v>
      </c>
      <c r="BE30" s="268">
        <f t="shared" si="134"/>
        <v>4</v>
      </c>
      <c r="BF30" s="790" t="s">
        <v>78</v>
      </c>
      <c r="BG30" s="790" t="s">
        <v>112</v>
      </c>
    </row>
    <row r="31" spans="1:59" s="784" customFormat="1" ht="15.75" customHeight="1" x14ac:dyDescent="0.25">
      <c r="A31" s="282"/>
      <c r="B31" s="258" t="s">
        <v>102</v>
      </c>
      <c r="C31" s="741" t="s">
        <v>103</v>
      </c>
      <c r="D31" s="283"/>
      <c r="E31" s="261" t="str">
        <f>IF(D31*14=0,"",D31*14)</f>
        <v/>
      </c>
      <c r="F31" s="284"/>
      <c r="G31" s="261" t="str">
        <f>IF(F31*14=0,"",F31*14)</f>
        <v/>
      </c>
      <c r="H31" s="284"/>
      <c r="I31" s="285"/>
      <c r="J31" s="283"/>
      <c r="K31" s="286" t="str">
        <f>IF(J31*14=0,"",J31*14)</f>
        <v/>
      </c>
      <c r="L31" s="284"/>
      <c r="M31" s="286" t="str">
        <f>IF(L31*14=0,"",L31*14)</f>
        <v/>
      </c>
      <c r="N31" s="265"/>
      <c r="O31" s="262"/>
      <c r="P31" s="263">
        <v>2</v>
      </c>
      <c r="Q31" s="261">
        <f>IF(P31*14=0,"",P31*14)</f>
        <v>28</v>
      </c>
      <c r="R31" s="260"/>
      <c r="S31" s="261" t="str">
        <f>IF(R31*14=0,"",R31*14)</f>
        <v/>
      </c>
      <c r="T31" s="260">
        <v>3</v>
      </c>
      <c r="U31" s="262" t="s">
        <v>48</v>
      </c>
      <c r="V31" s="263"/>
      <c r="W31" s="261" t="str">
        <f>IF(V31*14=0,"",V31*14)</f>
        <v/>
      </c>
      <c r="X31" s="260"/>
      <c r="Y31" s="261" t="str">
        <f>IF(X31*14=0,"",X31*14)</f>
        <v/>
      </c>
      <c r="Z31" s="260"/>
      <c r="AA31" s="264"/>
      <c r="AB31" s="260"/>
      <c r="AC31" s="261" t="str">
        <f>IF(AB31*14=0,"",AB31*14)</f>
        <v/>
      </c>
      <c r="AD31" s="260"/>
      <c r="AE31" s="261" t="str">
        <f>IF(AD31*14=0,"",AD31*14)</f>
        <v/>
      </c>
      <c r="AF31" s="260"/>
      <c r="AG31" s="262"/>
      <c r="AH31" s="263"/>
      <c r="AI31" s="261" t="str">
        <f>IF(AH31*14=0,"",AH31*14)</f>
        <v/>
      </c>
      <c r="AJ31" s="260"/>
      <c r="AK31" s="261" t="str">
        <f>IF(AJ31*14=0,"",AJ31*14)</f>
        <v/>
      </c>
      <c r="AL31" s="260"/>
      <c r="AM31" s="264"/>
      <c r="AN31" s="263"/>
      <c r="AO31" s="261" t="str">
        <f>IF(AN31*14=0,"",AN31*14)</f>
        <v/>
      </c>
      <c r="AP31" s="265"/>
      <c r="AQ31" s="261" t="str">
        <f>IF(AP31*14=0,"",AP31*14)</f>
        <v/>
      </c>
      <c r="AR31" s="265"/>
      <c r="AS31" s="266"/>
      <c r="AT31" s="260"/>
      <c r="AU31" s="261" t="str">
        <f>IF(AT31*14=0,"",AT31*14)</f>
        <v/>
      </c>
      <c r="AV31" s="260"/>
      <c r="AW31" s="261" t="str">
        <f>IF(AV31*14=0,"",AV31*14)</f>
        <v/>
      </c>
      <c r="AX31" s="260"/>
      <c r="AY31" s="260"/>
      <c r="AZ31" s="267">
        <f t="shared" si="135"/>
        <v>2</v>
      </c>
      <c r="BA31" s="261">
        <f>IF((D31+J31+P31+V31+AB31+AH31+AN31+AT31)*14=0,"",(D31+J31+P31+V31+AB31+AH31+AN31+AT31)*14)</f>
        <v>28</v>
      </c>
      <c r="BB31" s="246" t="str">
        <f>IF(F31+L31+R31+X31+AD31+AJ31+AP31+AV31=0,"",F31+L31+R31+X31+AD31+AJ31+AP31+AV31)</f>
        <v/>
      </c>
      <c r="BC31" s="261" t="str">
        <f>IF((L31+F31+R31+X31+AD31+AJ31+AP31+AV31)*14=0,"",(L31+F31+R31+X31+AD31+AJ31+AP31+AV31)*14)</f>
        <v/>
      </c>
      <c r="BD31" s="246">
        <f>IF(N31+H31+T31+Z31+AF31+AL31+AR31+AX31=0,"",N31+H31+T31+Z31+AF31+AL31+AR31+AX31)</f>
        <v>3</v>
      </c>
      <c r="BE31" s="268">
        <f>IF(D31+F31+L31+J31+P31+R31+V31+X31+AB31+AD31+AH31+AJ31+AN31+AP31+AT31+AV31=0,"",D31+F31+L31+J31+P31+R31+V31+X31+AB31+AD31+AH31+AJ31+AN31+AP31+AT31+AV31)</f>
        <v>2</v>
      </c>
      <c r="BF31" s="787"/>
      <c r="BG31" s="787"/>
    </row>
    <row r="32" spans="1:59" s="784" customFormat="1" ht="15.75" customHeight="1" x14ac:dyDescent="0.25">
      <c r="A32" s="282" t="s">
        <v>105</v>
      </c>
      <c r="B32" s="258" t="s">
        <v>29</v>
      </c>
      <c r="C32" s="259" t="s">
        <v>106</v>
      </c>
      <c r="D32" s="283"/>
      <c r="E32" s="261" t="str">
        <f>IF(D32*14=0,"",D32*14)</f>
        <v/>
      </c>
      <c r="F32" s="284"/>
      <c r="G32" s="261" t="str">
        <f>IF(F32*14=0,"",F32*14)</f>
        <v/>
      </c>
      <c r="H32" s="284"/>
      <c r="I32" s="285"/>
      <c r="J32" s="283"/>
      <c r="K32" s="286" t="str">
        <f>IF(J32*14=0,"",J32*14)</f>
        <v/>
      </c>
      <c r="L32" s="284"/>
      <c r="M32" s="286" t="str">
        <f>IF(L32*14=0,"",L32*14)</f>
        <v/>
      </c>
      <c r="N32" s="265"/>
      <c r="O32" s="262"/>
      <c r="P32" s="263"/>
      <c r="Q32" s="261" t="str">
        <f>IF(P32*14=0,"",P32*14)</f>
        <v/>
      </c>
      <c r="R32" s="260"/>
      <c r="S32" s="261" t="str">
        <f>IF(R32*14=0,"",R32*14)</f>
        <v/>
      </c>
      <c r="T32" s="260"/>
      <c r="U32" s="262"/>
      <c r="V32" s="263">
        <v>1</v>
      </c>
      <c r="W32" s="261">
        <f>IF(V32*14=0,"",V32*14)</f>
        <v>14</v>
      </c>
      <c r="X32" s="260">
        <v>1</v>
      </c>
      <c r="Y32" s="261">
        <f>IF(X32*14=0,"",X32*14)</f>
        <v>14</v>
      </c>
      <c r="Z32" s="260">
        <v>2</v>
      </c>
      <c r="AA32" s="264" t="s">
        <v>31</v>
      </c>
      <c r="AB32" s="260"/>
      <c r="AC32" s="261" t="str">
        <f>IF(AB32*14=0,"",AB32*14)</f>
        <v/>
      </c>
      <c r="AD32" s="260"/>
      <c r="AE32" s="261" t="str">
        <f>IF(AD32*14=0,"",AD32*14)</f>
        <v/>
      </c>
      <c r="AF32" s="260"/>
      <c r="AG32" s="262"/>
      <c r="AH32" s="263"/>
      <c r="AI32" s="261" t="str">
        <f>IF(AH32*14=0,"",AH32*14)</f>
        <v/>
      </c>
      <c r="AJ32" s="260"/>
      <c r="AK32" s="261" t="str">
        <f>IF(AJ32*14=0,"",AJ32*14)</f>
        <v/>
      </c>
      <c r="AL32" s="260"/>
      <c r="AM32" s="264"/>
      <c r="AN32" s="263"/>
      <c r="AO32" s="261" t="str">
        <f>IF(AN32*14=0,"",AN32*14)</f>
        <v/>
      </c>
      <c r="AP32" s="265"/>
      <c r="AQ32" s="261" t="str">
        <f>IF(AP32*14=0,"",AP32*14)</f>
        <v/>
      </c>
      <c r="AR32" s="265"/>
      <c r="AS32" s="266"/>
      <c r="AT32" s="260"/>
      <c r="AU32" s="261" t="str">
        <f>IF(AT32*14=0,"",AT32*14)</f>
        <v/>
      </c>
      <c r="AV32" s="260"/>
      <c r="AW32" s="261" t="str">
        <f>IF(AV32*14=0,"",AV32*14)</f>
        <v/>
      </c>
      <c r="AX32" s="260"/>
      <c r="AY32" s="260"/>
      <c r="AZ32" s="267">
        <f>IF(D32+J32+P32+V32+AB32+AH32+AN32+AT32=0,"",D32+J32+P32+V32+AB32+AH32+AN32+AT32)</f>
        <v>1</v>
      </c>
      <c r="BA32" s="261">
        <f>IF((D32+J32+P32+V32+AB32+AH32+AN32+AT32)*14=0,"",(D32+J32+P32+V32+AB32+AH32+AN32+AT32)*14)</f>
        <v>14</v>
      </c>
      <c r="BB32" s="246">
        <f>IF(F32+L32+R32+X32+AD32+AJ32+AP32+AV32=0,"",F32+L32+R32+X32+AD32+AJ32+AP32+AV32)</f>
        <v>1</v>
      </c>
      <c r="BC32" s="261">
        <f>IF((L32+F32+R32+X32+AD32+AJ32+AP32+AV32)*14=0,"",(L32+F32+R32+X32+AD32+AJ32+AP32+AV32)*14)</f>
        <v>14</v>
      </c>
      <c r="BD32" s="246">
        <f>IF(N32+H32+T32+Z32+AF32+AL32+AR32+AX32=0,"",N32+H32+T32+Z32+AF32+AL32+AR32+AX32)</f>
        <v>2</v>
      </c>
      <c r="BE32" s="268">
        <f>IF(D32+F32+L32+J32+P32+R32+V32+X32+AB32+AD32+AH32+AJ32+AN32+AP32+AT32+AV32=0,"",D32+F32+L32+J32+P32+R32+V32+X32+AB32+AD32+AH32+AJ32+AN32+AP32+AT32+AV32)</f>
        <v>2</v>
      </c>
      <c r="BF32" s="785" t="s">
        <v>78</v>
      </c>
      <c r="BG32" s="785" t="s">
        <v>61</v>
      </c>
    </row>
    <row r="33" spans="1:59" s="784" customFormat="1" ht="15.75" customHeight="1" x14ac:dyDescent="0.25">
      <c r="A33" s="282" t="s">
        <v>502</v>
      </c>
      <c r="B33" s="258" t="s">
        <v>29</v>
      </c>
      <c r="C33" s="259" t="s">
        <v>109</v>
      </c>
      <c r="D33" s="283"/>
      <c r="E33" s="261" t="str">
        <f t="shared" ref="E33:E34" si="136">IF(D33*14=0,"",D33*14)</f>
        <v/>
      </c>
      <c r="F33" s="284"/>
      <c r="G33" s="261" t="str">
        <f t="shared" ref="G33" si="137">IF(F33*14=0,"",F33*14)</f>
        <v/>
      </c>
      <c r="H33" s="284"/>
      <c r="I33" s="285"/>
      <c r="J33" s="283"/>
      <c r="K33" s="286" t="str">
        <f t="shared" ref="K33:K34" si="138">IF(J33*14=0,"",J33*14)</f>
        <v/>
      </c>
      <c r="L33" s="284"/>
      <c r="M33" s="286" t="str">
        <f t="shared" ref="M33:M34" si="139">IF(L33*14=0,"",L33*14)</f>
        <v/>
      </c>
      <c r="N33" s="265"/>
      <c r="O33" s="262"/>
      <c r="P33" s="263"/>
      <c r="Q33" s="261" t="str">
        <f t="shared" ref="Q33:Q34" si="140">IF(P33*14=0,"",P33*14)</f>
        <v/>
      </c>
      <c r="R33" s="260"/>
      <c r="S33" s="261" t="str">
        <f t="shared" ref="S33:S34" si="141">IF(R33*14=0,"",R33*14)</f>
        <v/>
      </c>
      <c r="T33" s="260"/>
      <c r="U33" s="262"/>
      <c r="V33" s="263"/>
      <c r="W33" s="261" t="str">
        <f t="shared" ref="W33:W34" si="142">IF(V33*14=0,"",V33*14)</f>
        <v/>
      </c>
      <c r="X33" s="260">
        <v>2</v>
      </c>
      <c r="Y33" s="261">
        <f t="shared" ref="Y33:Y34" si="143">IF(X33*14=0,"",X33*14)</f>
        <v>28</v>
      </c>
      <c r="Z33" s="260">
        <v>2</v>
      </c>
      <c r="AA33" s="264" t="s">
        <v>31</v>
      </c>
      <c r="AB33" s="260"/>
      <c r="AC33" s="261" t="str">
        <f t="shared" ref="AC33:AC34" si="144">IF(AB33*14=0,"",AB33*14)</f>
        <v/>
      </c>
      <c r="AD33" s="260"/>
      <c r="AE33" s="261" t="str">
        <f t="shared" ref="AE33:AE34" si="145">IF(AD33*14=0,"",AD33*14)</f>
        <v/>
      </c>
      <c r="AF33" s="260"/>
      <c r="AG33" s="262"/>
      <c r="AH33" s="263"/>
      <c r="AI33" s="261" t="str">
        <f t="shared" ref="AI33:AI34" si="146">IF(AH33*14=0,"",AH33*14)</f>
        <v/>
      </c>
      <c r="AJ33" s="260"/>
      <c r="AK33" s="261" t="str">
        <f t="shared" ref="AK33:AK34" si="147">IF(AJ33*14=0,"",AJ33*14)</f>
        <v/>
      </c>
      <c r="AL33" s="260"/>
      <c r="AM33" s="264"/>
      <c r="AN33" s="263"/>
      <c r="AO33" s="261" t="str">
        <f t="shared" ref="AO33:AO34" si="148">IF(AN33*14=0,"",AN33*14)</f>
        <v/>
      </c>
      <c r="AP33" s="265"/>
      <c r="AQ33" s="261" t="str">
        <f t="shared" ref="AQ33:AQ34" si="149">IF(AP33*14=0,"",AP33*14)</f>
        <v/>
      </c>
      <c r="AR33" s="265"/>
      <c r="AS33" s="266"/>
      <c r="AT33" s="260"/>
      <c r="AU33" s="261" t="str">
        <f t="shared" ref="AU33:AU34" si="150">IF(AT33*14=0,"",AT33*14)</f>
        <v/>
      </c>
      <c r="AV33" s="260"/>
      <c r="AW33" s="261" t="str">
        <f t="shared" ref="AW33:AW34" si="151">IF(AV33*14=0,"",AV33*14)</f>
        <v/>
      </c>
      <c r="AX33" s="260"/>
      <c r="AY33" s="260"/>
      <c r="AZ33" s="267" t="str">
        <f t="shared" ref="AZ33:AZ34" si="152">IF(D33+J33+P33+V33+AB33+AH33+AN33+AT33=0,"",D33+J33+P33+V33+AB33+AH33+AN33+AT33)</f>
        <v/>
      </c>
      <c r="BA33" s="261" t="str">
        <f t="shared" ref="BA33:BA34" si="153">IF((D33+J33+P33+V33+AB33+AH33+AN33+AT33)*14=0,"",(D33+J33+P33+V33+AB33+AH33+AN33+AT33)*14)</f>
        <v/>
      </c>
      <c r="BB33" s="246">
        <f t="shared" ref="BB33:BB34" si="154">IF(F33+L33+R33+X33+AD33+AJ33+AP33+AV33=0,"",F33+L33+R33+X33+AD33+AJ33+AP33+AV33)</f>
        <v>2</v>
      </c>
      <c r="BC33" s="261">
        <f t="shared" ref="BC33:BC34" si="155">IF((L33+F33+R33+X33+AD33+AJ33+AP33+AV33)*14=0,"",(L33+F33+R33+X33+AD33+AJ33+AP33+AV33)*14)</f>
        <v>28</v>
      </c>
      <c r="BD33" s="246">
        <f t="shared" ref="BD33" si="156">IF(N33+H33+T33+Z33+AF33+AL33+AR33+AX33=0,"",N33+H33+T33+Z33+AF33+AL33+AR33+AX33)</f>
        <v>2</v>
      </c>
      <c r="BE33" s="268">
        <f t="shared" ref="BE33" si="157">IF(P33+R33+V33+X33+AB33+AD33+AH33+AJ33+AN33+AP33+AT33+AV33=0,"",P33+R33+V33+X33+AB33+AD33+AH33+AJ33+AN33+AP33+AT33+AV33)</f>
        <v>2</v>
      </c>
      <c r="BF33" s="785" t="s">
        <v>68</v>
      </c>
      <c r="BG33" s="785" t="s">
        <v>69</v>
      </c>
    </row>
    <row r="34" spans="1:59" s="784" customFormat="1" ht="15.75" customHeight="1" x14ac:dyDescent="0.25">
      <c r="A34" s="282" t="s">
        <v>505</v>
      </c>
      <c r="B34" s="258" t="s">
        <v>29</v>
      </c>
      <c r="C34" s="259" t="s">
        <v>111</v>
      </c>
      <c r="D34" s="283"/>
      <c r="E34" s="261" t="str">
        <f t="shared" si="136"/>
        <v/>
      </c>
      <c r="F34" s="284"/>
      <c r="G34" s="261" t="str">
        <f t="shared" ref="G34" si="158">IF(F34*14=0,"",F34*14)</f>
        <v/>
      </c>
      <c r="H34" s="284"/>
      <c r="I34" s="285"/>
      <c r="J34" s="283"/>
      <c r="K34" s="286" t="str">
        <f t="shared" si="138"/>
        <v/>
      </c>
      <c r="L34" s="284"/>
      <c r="M34" s="286" t="str">
        <f t="shared" si="139"/>
        <v/>
      </c>
      <c r="N34" s="265"/>
      <c r="O34" s="262"/>
      <c r="P34" s="263"/>
      <c r="Q34" s="261" t="str">
        <f t="shared" si="140"/>
        <v/>
      </c>
      <c r="R34" s="260"/>
      <c r="S34" s="261" t="str">
        <f t="shared" si="141"/>
        <v/>
      </c>
      <c r="T34" s="260"/>
      <c r="U34" s="262"/>
      <c r="V34" s="263"/>
      <c r="W34" s="261" t="str">
        <f t="shared" si="142"/>
        <v/>
      </c>
      <c r="X34" s="260"/>
      <c r="Y34" s="261" t="str">
        <f t="shared" si="143"/>
        <v/>
      </c>
      <c r="Z34" s="260"/>
      <c r="AA34" s="264"/>
      <c r="AB34" s="260"/>
      <c r="AC34" s="261" t="str">
        <f t="shared" si="144"/>
        <v/>
      </c>
      <c r="AD34" s="260">
        <v>3</v>
      </c>
      <c r="AE34" s="261">
        <f t="shared" si="145"/>
        <v>42</v>
      </c>
      <c r="AF34" s="260">
        <v>2</v>
      </c>
      <c r="AG34" s="262" t="s">
        <v>31</v>
      </c>
      <c r="AH34" s="263"/>
      <c r="AI34" s="261" t="str">
        <f t="shared" si="146"/>
        <v/>
      </c>
      <c r="AJ34" s="260"/>
      <c r="AK34" s="261" t="str">
        <f t="shared" si="147"/>
        <v/>
      </c>
      <c r="AL34" s="260"/>
      <c r="AM34" s="264"/>
      <c r="AN34" s="263"/>
      <c r="AO34" s="261" t="str">
        <f t="shared" si="148"/>
        <v/>
      </c>
      <c r="AP34" s="265"/>
      <c r="AQ34" s="261" t="str">
        <f t="shared" si="149"/>
        <v/>
      </c>
      <c r="AR34" s="265"/>
      <c r="AS34" s="266"/>
      <c r="AT34" s="260"/>
      <c r="AU34" s="261" t="str">
        <f t="shared" si="150"/>
        <v/>
      </c>
      <c r="AV34" s="260"/>
      <c r="AW34" s="261" t="str">
        <f t="shared" si="151"/>
        <v/>
      </c>
      <c r="AX34" s="260"/>
      <c r="AY34" s="260"/>
      <c r="AZ34" s="267" t="str">
        <f t="shared" si="152"/>
        <v/>
      </c>
      <c r="BA34" s="261" t="str">
        <f t="shared" si="153"/>
        <v/>
      </c>
      <c r="BB34" s="246">
        <f t="shared" si="154"/>
        <v>3</v>
      </c>
      <c r="BC34" s="261">
        <f t="shared" si="155"/>
        <v>42</v>
      </c>
      <c r="BD34" s="246">
        <f t="shared" ref="BD34" si="159">IF(N34+H34+T34+Z34+AF34+AL34+AR34+AX34=0,"",N34+H34+T34+Z34+AF34+AL34+AR34+AX34)</f>
        <v>2</v>
      </c>
      <c r="BE34" s="268">
        <f t="shared" ref="BE34" si="160">IF(P34+R34+V34+X34+AB34+AD34+AH34+AJ34+AN34+AP34+AT34+AV34=0,"",P34+R34+V34+X34+AB34+AD34+AH34+AJ34+AN34+AP34+AT34+AV34)</f>
        <v>3</v>
      </c>
      <c r="BF34" s="785" t="s">
        <v>68</v>
      </c>
      <c r="BG34" s="785" t="s">
        <v>110</v>
      </c>
    </row>
    <row r="35" spans="1:59" s="784" customFormat="1" ht="15.75" customHeight="1" x14ac:dyDescent="0.25">
      <c r="A35" s="282" t="s">
        <v>114</v>
      </c>
      <c r="B35" s="258" t="s">
        <v>29</v>
      </c>
      <c r="C35" s="259" t="s">
        <v>115</v>
      </c>
      <c r="D35" s="283"/>
      <c r="E35" s="261" t="str">
        <f>IF(D35*14=0,"",D35*14)</f>
        <v/>
      </c>
      <c r="F35" s="284"/>
      <c r="G35" s="261" t="str">
        <f>IF(F35*14=0,"",F35*14)</f>
        <v/>
      </c>
      <c r="H35" s="284"/>
      <c r="I35" s="285"/>
      <c r="J35" s="283"/>
      <c r="K35" s="286" t="str">
        <f>IF(J35*14=0,"",J35*14)</f>
        <v/>
      </c>
      <c r="L35" s="284"/>
      <c r="M35" s="286" t="str">
        <f>IF(L35*14=0,"",L35*14)</f>
        <v/>
      </c>
      <c r="N35" s="265"/>
      <c r="O35" s="262"/>
      <c r="P35" s="263"/>
      <c r="Q35" s="261" t="str">
        <f>IF(P35*14=0,"",P35*14)</f>
        <v/>
      </c>
      <c r="R35" s="260"/>
      <c r="S35" s="261" t="str">
        <f>IF(R35*14=0,"",R35*14)</f>
        <v/>
      </c>
      <c r="T35" s="260"/>
      <c r="U35" s="262"/>
      <c r="V35" s="263"/>
      <c r="W35" s="261" t="str">
        <f>IF(V35*14=0,"",V35*14)</f>
        <v/>
      </c>
      <c r="X35" s="260"/>
      <c r="Y35" s="261" t="str">
        <f>IF(X35*14=0,"",X35*14)</f>
        <v/>
      </c>
      <c r="Z35" s="260"/>
      <c r="AA35" s="264"/>
      <c r="AB35" s="260">
        <v>3</v>
      </c>
      <c r="AC35" s="261">
        <f>IF(AB35*14=0,"",AB35*14)</f>
        <v>42</v>
      </c>
      <c r="AD35" s="260">
        <v>1</v>
      </c>
      <c r="AE35" s="261">
        <f>IF(AD35*14=0,"",AD35*14)</f>
        <v>14</v>
      </c>
      <c r="AF35" s="260">
        <v>5</v>
      </c>
      <c r="AG35" s="262" t="s">
        <v>29</v>
      </c>
      <c r="AH35" s="263"/>
      <c r="AI35" s="261" t="str">
        <f>IF(AH35*14=0,"",AH35*14)</f>
        <v/>
      </c>
      <c r="AJ35" s="260"/>
      <c r="AK35" s="261" t="str">
        <f>IF(AJ35*14=0,"",AJ35*14)</f>
        <v/>
      </c>
      <c r="AL35" s="260"/>
      <c r="AM35" s="264"/>
      <c r="AN35" s="263"/>
      <c r="AO35" s="261" t="str">
        <f>IF(AN35*14=0,"",AN35*14)</f>
        <v/>
      </c>
      <c r="AP35" s="265"/>
      <c r="AQ35" s="261" t="str">
        <f>IF(AP35*14=0,"",AP35*14)</f>
        <v/>
      </c>
      <c r="AR35" s="265"/>
      <c r="AS35" s="266"/>
      <c r="AT35" s="260"/>
      <c r="AU35" s="261" t="str">
        <f>IF(AT35*14=0,"",AT35*14)</f>
        <v/>
      </c>
      <c r="AV35" s="260"/>
      <c r="AW35" s="261" t="str">
        <f>IF(AV35*14=0,"",AV35*14)</f>
        <v/>
      </c>
      <c r="AX35" s="260"/>
      <c r="AY35" s="260"/>
      <c r="AZ35" s="267">
        <f>IF(D35+J35+P35+V35+AB35+AH35+AN35+AT35=0,"",D35+J35+P35+V35+AB35+AH35+AN35+AT35)</f>
        <v>3</v>
      </c>
      <c r="BA35" s="261">
        <f>IF((D35+J35+P35+V35+AB35+AH35+AN35+AT35)*14=0,"",(D35+J35+P35+V35+AB35+AH35+AN35+AT35)*14)</f>
        <v>42</v>
      </c>
      <c r="BB35" s="246">
        <f>IF(F35+L35+R35+X35+AD35+AJ35+AP35+AV35=0,"",F35+L35+R35+X35+AD35+AJ35+AP35+AV35)</f>
        <v>1</v>
      </c>
      <c r="BC35" s="261">
        <f>IF((L35+F35+R35+X35+AD35+AJ35+AP35+AV35)*14=0,"",(L35+F35+R35+X35+AD35+AJ35+AP35+AV35)*14)</f>
        <v>14</v>
      </c>
      <c r="BD35" s="246">
        <f>IF(N35+H35+T35+Z35+AF35+AL35+AR35+AX35=0,"",N35+H35+T35+Z35+AF35+AL35+AR35+AX35)</f>
        <v>5</v>
      </c>
      <c r="BE35" s="268">
        <f>IF(D35+F35+L35+J35+P35+R35+V35+X35+AB35+AD35+AH35+AJ35+AN35+AP35+AT35+AV35=0,"",D35+F35+L35+J35+P35+R35+V35+X35+AB35+AD35+AH35+AJ35+AN35+AP35+AT35+AV35)</f>
        <v>4</v>
      </c>
      <c r="BF35" s="785" t="s">
        <v>116</v>
      </c>
      <c r="BG35" s="785" t="s">
        <v>117</v>
      </c>
    </row>
    <row r="36" spans="1:59" s="14" customFormat="1" ht="15.75" customHeight="1" x14ac:dyDescent="0.25">
      <c r="A36" s="729" t="s">
        <v>507</v>
      </c>
      <c r="B36" s="258" t="s">
        <v>29</v>
      </c>
      <c r="C36" s="259" t="s">
        <v>113</v>
      </c>
      <c r="D36" s="263"/>
      <c r="E36" s="261" t="str">
        <f t="shared" ref="E36" si="161">IF(D36*14=0,"",D36*14)</f>
        <v/>
      </c>
      <c r="F36" s="260"/>
      <c r="G36" s="261" t="str">
        <f t="shared" ref="G36" si="162">IF(F36*14=0,"",F36*14)</f>
        <v/>
      </c>
      <c r="H36" s="260"/>
      <c r="I36" s="262"/>
      <c r="J36" s="263"/>
      <c r="K36" s="286" t="str">
        <f t="shared" ref="K36" si="163">IF(J36*14=0,"",J36*14)</f>
        <v/>
      </c>
      <c r="L36" s="260"/>
      <c r="M36" s="286" t="str">
        <f t="shared" ref="M36" si="164">IF(L36*14=0,"",L36*14)</f>
        <v/>
      </c>
      <c r="N36" s="260"/>
      <c r="O36" s="264"/>
      <c r="P36" s="263"/>
      <c r="Q36" s="261" t="str">
        <f t="shared" ref="Q36" si="165">IF(P36*14=0,"",P36*14)</f>
        <v/>
      </c>
      <c r="R36" s="260"/>
      <c r="S36" s="261" t="str">
        <f t="shared" ref="S36" si="166">IF(R36*14=0,"",R36*14)</f>
        <v/>
      </c>
      <c r="T36" s="260"/>
      <c r="U36" s="262"/>
      <c r="V36" s="263"/>
      <c r="W36" s="261" t="str">
        <f t="shared" ref="W36" si="167">IF(V36*14=0,"",V36*14)</f>
        <v/>
      </c>
      <c r="X36" s="260"/>
      <c r="Y36" s="261" t="str">
        <f t="shared" ref="Y36" si="168">IF(X36*14=0,"",X36*14)</f>
        <v/>
      </c>
      <c r="Z36" s="260"/>
      <c r="AA36" s="264"/>
      <c r="AB36" s="260"/>
      <c r="AC36" s="261" t="str">
        <f t="shared" ref="AC36" si="169">IF(AB36*14=0,"",AB36*14)</f>
        <v/>
      </c>
      <c r="AD36" s="260"/>
      <c r="AE36" s="261" t="str">
        <f t="shared" ref="AE36" si="170">IF(AD36*14=0,"",AD36*14)</f>
        <v/>
      </c>
      <c r="AF36" s="260"/>
      <c r="AG36" s="262"/>
      <c r="AH36" s="263"/>
      <c r="AI36" s="261" t="str">
        <f t="shared" ref="AI36" si="171">IF(AH36*14=0,"",AH36*14)</f>
        <v/>
      </c>
      <c r="AJ36" s="260">
        <v>2</v>
      </c>
      <c r="AK36" s="261">
        <f t="shared" ref="AK36" si="172">IF(AJ36*14=0,"",AJ36*14)</f>
        <v>28</v>
      </c>
      <c r="AL36" s="260">
        <v>2</v>
      </c>
      <c r="AM36" s="264" t="s">
        <v>31</v>
      </c>
      <c r="AN36" s="263"/>
      <c r="AO36" s="261" t="str">
        <f t="shared" ref="AO36" si="173">IF(AN36*14=0,"",AN36*14)</f>
        <v/>
      </c>
      <c r="AP36" s="265"/>
      <c r="AQ36" s="261" t="str">
        <f t="shared" ref="AQ36" si="174">IF(AP36*14=0,"",AP36*14)</f>
        <v/>
      </c>
      <c r="AR36" s="265"/>
      <c r="AS36" s="266"/>
      <c r="AT36" s="260"/>
      <c r="AU36" s="261" t="str">
        <f t="shared" ref="AU36" si="175">IF(AT36*14=0,"",AT36*14)</f>
        <v/>
      </c>
      <c r="AV36" s="260"/>
      <c r="AW36" s="261" t="str">
        <f t="shared" ref="AW36" si="176">IF(AV36*14=0,"",AV36*14)</f>
        <v/>
      </c>
      <c r="AX36" s="260"/>
      <c r="AY36" s="260"/>
      <c r="AZ36" s="267" t="str">
        <f t="shared" ref="AZ36" si="177">IF(D36+J36+P36+V36+AB36+AH36+AN36+AT36=0,"",D36+J36+P36+V36+AB36+AH36+AN36+AT36)</f>
        <v/>
      </c>
      <c r="BA36" s="261" t="str">
        <f t="shared" ref="BA36" si="178">IF((D36+J36+P36+V36+AB36+AH36+AN36+AT36)*14=0,"",(D36+J36+P36+V36+AB36+AH36+AN36+AT36)*14)</f>
        <v/>
      </c>
      <c r="BB36" s="246">
        <f t="shared" ref="BB36" si="179">IF(F36+L36+R36+X36+AD36+AJ36+AP36+AV36=0,"",F36+L36+R36+X36+AD36+AJ36+AP36+AV36)</f>
        <v>2</v>
      </c>
      <c r="BC36" s="261">
        <f t="shared" ref="BC36" si="180">IF((L36+F36+R36+X36+AD36+AJ36+AP36+AV36)*14=0,"",(L36+F36+R36+X36+AD36+AJ36+AP36+AV36)*14)</f>
        <v>28</v>
      </c>
      <c r="BD36" s="246">
        <f t="shared" ref="BD36" si="181">IF(N36+H36+T36+Z36+AF36+AL36+AR36+AX36=0,"",N36+H36+T36+Z36+AF36+AL36+AR36+AX36)</f>
        <v>2</v>
      </c>
      <c r="BE36" s="268">
        <f t="shared" ref="BE36" si="182">IF(P36+R36+V36+X36+AB36+AD36+AH36+AJ36+AN36+AP36+AT36+AV36=0,"",P36+R36+V36+X36+AB36+AD36+AH36+AJ36+AN36+AP36+AT36+AV36)</f>
        <v>2</v>
      </c>
      <c r="BF36" s="810" t="s">
        <v>68</v>
      </c>
      <c r="BG36" s="810" t="s">
        <v>110</v>
      </c>
    </row>
    <row r="37" spans="1:59" ht="15.75" customHeight="1" x14ac:dyDescent="0.25">
      <c r="A37" s="282" t="s">
        <v>120</v>
      </c>
      <c r="B37" s="258" t="s">
        <v>29</v>
      </c>
      <c r="C37" s="259" t="s">
        <v>121</v>
      </c>
      <c r="D37" s="260"/>
      <c r="E37" s="261" t="str">
        <f t="shared" ref="E37:E38" si="183">IF(D37*14=0,"",D37*14)</f>
        <v/>
      </c>
      <c r="F37" s="260"/>
      <c r="G37" s="261" t="str">
        <f t="shared" ref="G37:G38" si="184">IF(F37*14=0,"",F37*14)</f>
        <v/>
      </c>
      <c r="H37" s="260"/>
      <c r="I37" s="262"/>
      <c r="J37" s="263"/>
      <c r="K37" s="261" t="str">
        <f t="shared" ref="K37:K38" si="185">IF(J37*14=0,"",J37*14)</f>
        <v/>
      </c>
      <c r="L37" s="260"/>
      <c r="M37" s="261" t="str">
        <f t="shared" ref="M37:M38" si="186">IF(L37*14=0,"",L37*14)</f>
        <v/>
      </c>
      <c r="N37" s="260"/>
      <c r="O37" s="264"/>
      <c r="P37" s="263"/>
      <c r="Q37" s="261" t="str">
        <f t="shared" ref="Q37:Q38" si="187">IF(P37*14=0,"",P37*14)</f>
        <v/>
      </c>
      <c r="R37" s="260"/>
      <c r="S37" s="261" t="str">
        <f t="shared" ref="S37:S38" si="188">IF(R37*14=0,"",R37*14)</f>
        <v/>
      </c>
      <c r="T37" s="260"/>
      <c r="U37" s="262"/>
      <c r="V37" s="263"/>
      <c r="W37" s="261" t="str">
        <f t="shared" ref="W37:W38" si="189">IF(V37*14=0,"",V37*14)</f>
        <v/>
      </c>
      <c r="X37" s="260"/>
      <c r="Y37" s="261" t="str">
        <f t="shared" ref="Y37:Y38" si="190">IF(X37*14=0,"",X37*14)</f>
        <v/>
      </c>
      <c r="Z37" s="260"/>
      <c r="AA37" s="264"/>
      <c r="AB37" s="260"/>
      <c r="AC37" s="261" t="str">
        <f t="shared" ref="AC37:AC38" si="191">IF(AB37*14=0,"",AB37*14)</f>
        <v/>
      </c>
      <c r="AD37" s="260"/>
      <c r="AE37" s="261" t="str">
        <f t="shared" ref="AE37:AE38" si="192">IF(AD37*14=0,"",AD37*14)</f>
        <v/>
      </c>
      <c r="AF37" s="260"/>
      <c r="AG37" s="262"/>
      <c r="AH37" s="263">
        <v>1</v>
      </c>
      <c r="AI37" s="261">
        <f>IF(AH37*14=0,"",AH37*14)</f>
        <v>14</v>
      </c>
      <c r="AJ37" s="260">
        <v>1</v>
      </c>
      <c r="AK37" s="261">
        <f>IF(AJ37*14=0,"",AJ37*14)</f>
        <v>14</v>
      </c>
      <c r="AL37" s="260">
        <v>2</v>
      </c>
      <c r="AM37" s="264" t="s">
        <v>31</v>
      </c>
      <c r="AN37" s="263"/>
      <c r="AO37" s="261" t="str">
        <f t="shared" ref="AO37:AO38" si="193">IF(AN37*14=0,"",AN37*14)</f>
        <v/>
      </c>
      <c r="AP37" s="265"/>
      <c r="AQ37" s="261" t="str">
        <f t="shared" ref="AQ37:AQ38" si="194">IF(AP37*14=0,"",AP37*14)</f>
        <v/>
      </c>
      <c r="AR37" s="265"/>
      <c r="AS37" s="266"/>
      <c r="AT37" s="260"/>
      <c r="AU37" s="261" t="str">
        <f t="shared" ref="AU37:AU38" si="195">IF(AT37*14=0,"",AT37*14)</f>
        <v/>
      </c>
      <c r="AV37" s="260"/>
      <c r="AW37" s="261" t="str">
        <f t="shared" ref="AW37:AW38" si="196">IF(AV37*14=0,"",AV37*14)</f>
        <v/>
      </c>
      <c r="AX37" s="260"/>
      <c r="AY37" s="260"/>
      <c r="AZ37" s="267">
        <f t="shared" ref="AZ37:AZ38" si="197">IF(D37+J37+P37+V37+AB37+AH37+AN37+AT37=0,"",D37+J37+P37+V37+AB37+AH37+AN37+AT37)</f>
        <v>1</v>
      </c>
      <c r="BA37" s="261">
        <f t="shared" ref="BA37:BA38" si="198">IF((D37+J37+P37+V37+AB37+AH37+AN37+AT37)*14=0,"",(D37+J37+P37+V37+AB37+AH37+AN37+AT37)*14)</f>
        <v>14</v>
      </c>
      <c r="BB37" s="246">
        <f t="shared" ref="BB37:BB38" si="199">IF(F37+L37+R37+X37+AD37+AJ37+AP37+AV37=0,"",F37+L37+R37+X37+AD37+AJ37+AP37+AV37)</f>
        <v>1</v>
      </c>
      <c r="BC37" s="261">
        <f t="shared" ref="BC37:BC38" si="200">IF((L37+F37+R37+X37+AD37+AJ37+AP37+AV37)*14=0,"",(L37+F37+R37+X37+AD37+AJ37+AP37+AV37)*14)</f>
        <v>14</v>
      </c>
      <c r="BD37" s="246">
        <f t="shared" ref="BD37:BD38" si="201">IF(N37+H37+T37+Z37+AF37+AL37+AR37+AX37=0,"",N37+H37+T37+Z37+AF37+AL37+AR37+AX37)</f>
        <v>2</v>
      </c>
      <c r="BE37" s="268">
        <f t="shared" ref="BE37" si="202">IF(D37+F37+L37+J37+P37+R37+V37+X37+AB37+AD37+AH37+AJ37+AN37+AP37+AT37+AV37=0,"",D37+F37+L37+J37+P37+R37+V37+X37+AB37+AD37+AH37+AJ37+AN37+AP37+AT37+AV37)</f>
        <v>2</v>
      </c>
      <c r="BF37" s="244" t="s">
        <v>122</v>
      </c>
      <c r="BG37" s="244" t="s">
        <v>104</v>
      </c>
    </row>
    <row r="38" spans="1:59" s="14" customFormat="1" ht="15.75" customHeight="1" thickBot="1" x14ac:dyDescent="0.3">
      <c r="A38" s="729" t="s">
        <v>506</v>
      </c>
      <c r="B38" s="258" t="s">
        <v>29</v>
      </c>
      <c r="C38" s="259" t="s">
        <v>118</v>
      </c>
      <c r="D38" s="263"/>
      <c r="E38" s="261" t="str">
        <f t="shared" si="183"/>
        <v/>
      </c>
      <c r="F38" s="260"/>
      <c r="G38" s="261" t="str">
        <f t="shared" si="184"/>
        <v/>
      </c>
      <c r="H38" s="260"/>
      <c r="I38" s="262"/>
      <c r="J38" s="263"/>
      <c r="K38" s="286" t="str">
        <f t="shared" si="185"/>
        <v/>
      </c>
      <c r="L38" s="260"/>
      <c r="M38" s="286" t="str">
        <f t="shared" si="186"/>
        <v/>
      </c>
      <c r="N38" s="260"/>
      <c r="O38" s="264"/>
      <c r="P38" s="263"/>
      <c r="Q38" s="261" t="str">
        <f t="shared" si="187"/>
        <v/>
      </c>
      <c r="R38" s="260"/>
      <c r="S38" s="261" t="str">
        <f t="shared" si="188"/>
        <v/>
      </c>
      <c r="T38" s="260"/>
      <c r="U38" s="262"/>
      <c r="V38" s="263"/>
      <c r="W38" s="261" t="str">
        <f t="shared" si="189"/>
        <v/>
      </c>
      <c r="X38" s="260"/>
      <c r="Y38" s="261" t="str">
        <f t="shared" si="190"/>
        <v/>
      </c>
      <c r="Z38" s="260"/>
      <c r="AA38" s="264"/>
      <c r="AB38" s="260"/>
      <c r="AC38" s="261" t="str">
        <f t="shared" si="191"/>
        <v/>
      </c>
      <c r="AD38" s="260"/>
      <c r="AE38" s="261" t="str">
        <f t="shared" si="192"/>
        <v/>
      </c>
      <c r="AF38" s="260"/>
      <c r="AG38" s="262"/>
      <c r="AH38" s="263"/>
      <c r="AI38" s="261" t="str">
        <f t="shared" ref="AI38" si="203">IF(AH38*14=0,"",AH38*14)</f>
        <v/>
      </c>
      <c r="AJ38" s="260"/>
      <c r="AK38" s="261" t="str">
        <f t="shared" ref="AK38" si="204">IF(AJ38*14=0,"",AJ38*14)</f>
        <v/>
      </c>
      <c r="AL38" s="260"/>
      <c r="AM38" s="264"/>
      <c r="AN38" s="263"/>
      <c r="AO38" s="261" t="str">
        <f t="shared" si="193"/>
        <v/>
      </c>
      <c r="AP38" s="265">
        <v>2</v>
      </c>
      <c r="AQ38" s="261">
        <f t="shared" si="194"/>
        <v>28</v>
      </c>
      <c r="AR38" s="265">
        <v>2</v>
      </c>
      <c r="AS38" s="266" t="s">
        <v>31</v>
      </c>
      <c r="AT38" s="260"/>
      <c r="AU38" s="261" t="str">
        <f t="shared" si="195"/>
        <v/>
      </c>
      <c r="AV38" s="260"/>
      <c r="AW38" s="261" t="str">
        <f t="shared" si="196"/>
        <v/>
      </c>
      <c r="AX38" s="260"/>
      <c r="AY38" s="260"/>
      <c r="AZ38" s="267" t="str">
        <f t="shared" si="197"/>
        <v/>
      </c>
      <c r="BA38" s="261" t="str">
        <f t="shared" si="198"/>
        <v/>
      </c>
      <c r="BB38" s="246">
        <f t="shared" si="199"/>
        <v>2</v>
      </c>
      <c r="BC38" s="261">
        <f t="shared" si="200"/>
        <v>28</v>
      </c>
      <c r="BD38" s="246">
        <f t="shared" si="201"/>
        <v>2</v>
      </c>
      <c r="BE38" s="268">
        <f t="shared" ref="BE38" si="205">IF(P38+R38+V38+X38+AB38+AD38+AH38+AJ38+AN38+AP38+AT38+AV38=0,"",P38+R38+V38+X38+AB38+AD38+AH38+AJ38+AN38+AP38+AT38+AV38)</f>
        <v>2</v>
      </c>
      <c r="BF38" s="244" t="s">
        <v>68</v>
      </c>
      <c r="BG38" s="244" t="s">
        <v>110</v>
      </c>
    </row>
    <row r="39" spans="1:59" s="4" customFormat="1" ht="27" customHeight="1" thickBot="1" x14ac:dyDescent="0.35">
      <c r="A39" s="292"/>
      <c r="B39" s="258"/>
      <c r="C39" s="109" t="s">
        <v>123</v>
      </c>
      <c r="D39" s="74">
        <f>SUM(D11:D38)</f>
        <v>0</v>
      </c>
      <c r="E39" s="10">
        <f>SUM(E11:E38)</f>
        <v>0</v>
      </c>
      <c r="F39" s="10">
        <f>SUM(F11:F38)</f>
        <v>40</v>
      </c>
      <c r="G39" s="10">
        <f>SUM(G11:G38)</f>
        <v>600</v>
      </c>
      <c r="H39" s="10">
        <f>SUM(H11:H38)</f>
        <v>27</v>
      </c>
      <c r="I39" s="76" t="s">
        <v>124</v>
      </c>
      <c r="J39" s="18">
        <f>SUM(J11:J38)</f>
        <v>18</v>
      </c>
      <c r="K39" s="10">
        <f>SUM(K11:K38)</f>
        <v>252</v>
      </c>
      <c r="L39" s="10">
        <f>SUM(L11:L38)</f>
        <v>15</v>
      </c>
      <c r="M39" s="10">
        <f>SUM(M11:M38)</f>
        <v>210</v>
      </c>
      <c r="N39" s="10">
        <f>SUM(N11:N38)</f>
        <v>27</v>
      </c>
      <c r="O39" s="76" t="s">
        <v>124</v>
      </c>
      <c r="P39" s="128">
        <f>SUM(P11:P38)</f>
        <v>9</v>
      </c>
      <c r="Q39" s="129">
        <f>SUM(Q11:Q38)</f>
        <v>126</v>
      </c>
      <c r="R39" s="129">
        <f>SUM(R11:R38)</f>
        <v>19</v>
      </c>
      <c r="S39" s="129">
        <f>SUM(S11:S38)</f>
        <v>276</v>
      </c>
      <c r="T39" s="129">
        <f>SUM(T11:T38)</f>
        <v>28</v>
      </c>
      <c r="U39" s="134" t="s">
        <v>124</v>
      </c>
      <c r="V39" s="128">
        <f>SUM(V11:V38)</f>
        <v>5</v>
      </c>
      <c r="W39" s="129">
        <f>SUM(W11:W38)</f>
        <v>70</v>
      </c>
      <c r="X39" s="129">
        <f>SUM(X11:X38)</f>
        <v>4</v>
      </c>
      <c r="Y39" s="129">
        <f>SUM(Y11:Y38)</f>
        <v>56</v>
      </c>
      <c r="Z39" s="129">
        <f>SUM(Z11:Z38)</f>
        <v>11</v>
      </c>
      <c r="AA39" s="134" t="s">
        <v>124</v>
      </c>
      <c r="AB39" s="128">
        <f>SUM(AB11:AB38)</f>
        <v>3</v>
      </c>
      <c r="AC39" s="129">
        <f>SUM(AC11:AC38)</f>
        <v>42</v>
      </c>
      <c r="AD39" s="129">
        <f>SUM(AD11:AD38)</f>
        <v>4</v>
      </c>
      <c r="AE39" s="129">
        <f>SUM(AE11:AE38)</f>
        <v>56</v>
      </c>
      <c r="AF39" s="129">
        <f>SUM(AF11:AF38)</f>
        <v>7</v>
      </c>
      <c r="AG39" s="134" t="s">
        <v>124</v>
      </c>
      <c r="AH39" s="128">
        <f>SUM(AH11:AH38)</f>
        <v>1</v>
      </c>
      <c r="AI39" s="129">
        <f>SUM(AI11:AI38)</f>
        <v>14</v>
      </c>
      <c r="AJ39" s="129">
        <f>SUM(AJ11:AJ38)</f>
        <v>3</v>
      </c>
      <c r="AK39" s="129">
        <f>SUM(AK11:AK38)</f>
        <v>42</v>
      </c>
      <c r="AL39" s="129">
        <f>SUM(AL11:AL38)</f>
        <v>4</v>
      </c>
      <c r="AM39" s="134" t="s">
        <v>124</v>
      </c>
      <c r="AN39" s="128">
        <f>SUM(AN11:AN38)</f>
        <v>0</v>
      </c>
      <c r="AO39" s="129">
        <f>SUM(AO11:AO38)</f>
        <v>0</v>
      </c>
      <c r="AP39" s="129">
        <f>SUM(AP11:AP38)</f>
        <v>2</v>
      </c>
      <c r="AQ39" s="129">
        <f>SUM(AQ11:AQ38)</f>
        <v>28</v>
      </c>
      <c r="AR39" s="129">
        <f>SUM(AR11:AR38)</f>
        <v>2</v>
      </c>
      <c r="AS39" s="134" t="s">
        <v>124</v>
      </c>
      <c r="AT39" s="128">
        <f>SUM(AT11:AT38)</f>
        <v>0</v>
      </c>
      <c r="AU39" s="129">
        <f>SUM(AU11:AU38)</f>
        <v>0</v>
      </c>
      <c r="AV39" s="129">
        <f>SUM(AV11:AV38)</f>
        <v>0</v>
      </c>
      <c r="AW39" s="129">
        <f>SUM(AW11:AW38)</f>
        <v>0</v>
      </c>
      <c r="AX39" s="129">
        <f>SUM(AX11:AX38)</f>
        <v>0</v>
      </c>
      <c r="AY39" s="130" t="s">
        <v>124</v>
      </c>
      <c r="AZ39" s="132">
        <f t="shared" ref="AZ39:BE39" si="206">SUM(AZ11:AZ38)</f>
        <v>36</v>
      </c>
      <c r="BA39" s="129">
        <f t="shared" si="206"/>
        <v>504</v>
      </c>
      <c r="BB39" s="129">
        <f t="shared" si="206"/>
        <v>87</v>
      </c>
      <c r="BC39" s="129">
        <f t="shared" si="206"/>
        <v>1268</v>
      </c>
      <c r="BD39" s="129">
        <f t="shared" si="206"/>
        <v>106</v>
      </c>
      <c r="BE39" s="131">
        <f t="shared" si="206"/>
        <v>123</v>
      </c>
      <c r="BF39" s="256"/>
      <c r="BG39" s="256"/>
    </row>
    <row r="40" spans="1:59" ht="15.75" customHeight="1" x14ac:dyDescent="0.3">
      <c r="A40" s="5"/>
      <c r="B40" s="6"/>
      <c r="C40" s="110" t="s">
        <v>125</v>
      </c>
      <c r="D40" s="111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831"/>
      <c r="Q40" s="831"/>
      <c r="R40" s="831"/>
      <c r="S40" s="831"/>
      <c r="T40" s="831"/>
      <c r="U40" s="831"/>
      <c r="V40" s="831"/>
      <c r="W40" s="831"/>
      <c r="X40" s="831"/>
      <c r="Y40" s="831"/>
      <c r="Z40" s="831"/>
      <c r="AA40" s="831"/>
      <c r="AB40" s="831"/>
      <c r="AC40" s="831"/>
      <c r="AD40" s="831"/>
      <c r="AE40" s="831"/>
      <c r="AF40" s="831"/>
      <c r="AG40" s="831"/>
      <c r="AH40" s="831"/>
      <c r="AI40" s="831"/>
      <c r="AJ40" s="831"/>
      <c r="AK40" s="831"/>
      <c r="AL40" s="831"/>
      <c r="AM40" s="831"/>
      <c r="AN40" s="831"/>
      <c r="AO40" s="831"/>
      <c r="AP40" s="831"/>
      <c r="AQ40" s="831"/>
      <c r="AR40" s="831"/>
      <c r="AS40" s="831"/>
      <c r="AT40" s="831"/>
      <c r="AU40" s="831"/>
      <c r="AV40" s="831"/>
      <c r="AW40" s="831"/>
      <c r="AX40" s="831"/>
      <c r="AY40" s="831"/>
      <c r="AZ40" s="293"/>
      <c r="BA40" s="221"/>
      <c r="BB40" s="221"/>
      <c r="BC40" s="221"/>
      <c r="BD40" s="221"/>
      <c r="BE40" s="222"/>
      <c r="BF40" s="256"/>
      <c r="BG40" s="256"/>
    </row>
    <row r="41" spans="1:59" ht="15.75" customHeight="1" x14ac:dyDescent="0.25">
      <c r="A41" s="294" t="s">
        <v>127</v>
      </c>
      <c r="B41" s="295" t="s">
        <v>128</v>
      </c>
      <c r="C41" s="247" t="s">
        <v>129</v>
      </c>
      <c r="D41" s="288"/>
      <c r="E41" s="261" t="str">
        <f>IF(D41*14=0,"",D41*14)</f>
        <v/>
      </c>
      <c r="F41" s="289"/>
      <c r="G41" s="261" t="str">
        <f>IF(F41*14=0,"",F41*14)</f>
        <v/>
      </c>
      <c r="H41" s="296"/>
      <c r="I41" s="287"/>
      <c r="J41" s="288"/>
      <c r="K41" s="261" t="str">
        <f>IF(J41*14=0,"",J41*14)</f>
        <v/>
      </c>
      <c r="L41" s="289"/>
      <c r="M41" s="261" t="str">
        <f>IF(L41*14=0,"",L41*14)</f>
        <v/>
      </c>
      <c r="N41" s="296"/>
      <c r="O41" s="287"/>
      <c r="P41" s="288"/>
      <c r="Q41" s="261" t="str">
        <f>IF(P41*14=0,"",P41*14)</f>
        <v/>
      </c>
      <c r="R41" s="289"/>
      <c r="S41" s="261" t="str">
        <f>IF(R41*14=0,"",R41*14)</f>
        <v/>
      </c>
      <c r="T41" s="296"/>
      <c r="U41" s="287"/>
      <c r="V41" s="288"/>
      <c r="W41" s="261" t="str">
        <f>IF(V41*14=0,"",V41*14)</f>
        <v/>
      </c>
      <c r="X41" s="289"/>
      <c r="Y41" s="261" t="str">
        <f>IF(X41*14=0,"",X41*14)</f>
        <v/>
      </c>
      <c r="Z41" s="296"/>
      <c r="AA41" s="287"/>
      <c r="AB41" s="288"/>
      <c r="AC41" s="261" t="str">
        <f>IF(AB41*14=0,"",AB41*14)</f>
        <v/>
      </c>
      <c r="AD41" s="289"/>
      <c r="AE41" s="261" t="str">
        <f>IF(AD41*14=0,"",AD41*14)</f>
        <v/>
      </c>
      <c r="AF41" s="296"/>
      <c r="AG41" s="287"/>
      <c r="AH41" s="288"/>
      <c r="AI41" s="261" t="str">
        <f>IF(AH41*14=0,"",AH41*14)</f>
        <v/>
      </c>
      <c r="AJ41" s="289"/>
      <c r="AK41" s="261" t="str">
        <f>IF(AJ41*14=0,"",AJ41*14)</f>
        <v/>
      </c>
      <c r="AL41" s="296"/>
      <c r="AM41" s="287"/>
      <c r="AN41" s="288"/>
      <c r="AO41" s="261" t="str">
        <f>IF(AN41*14=0,"",AN41*14)</f>
        <v/>
      </c>
      <c r="AP41" s="289"/>
      <c r="AQ41" s="261" t="str">
        <f>IF(AP41*14=0,"",AP41*14)</f>
        <v/>
      </c>
      <c r="AR41" s="296"/>
      <c r="AS41" s="287"/>
      <c r="AT41" s="288"/>
      <c r="AU41" s="261" t="str">
        <f>IF(AT41*14=0,"",AT41*14)</f>
        <v/>
      </c>
      <c r="AV41" s="289"/>
      <c r="AW41" s="261" t="str">
        <f>IF(AV41*15=0,"",AV41*15)</f>
        <v/>
      </c>
      <c r="AX41" s="296" t="s">
        <v>124</v>
      </c>
      <c r="AY41" s="297" t="s">
        <v>130</v>
      </c>
      <c r="AZ41" s="267"/>
      <c r="BA41" s="261" t="str">
        <f>IF((D41+J41+P41+V41+AB41+AH41+AN41+AT41)*14=0,"",(D41+J41+P41+V41+AB41+AH41+AN41+AT41)*14)</f>
        <v/>
      </c>
      <c r="BB41" s="246" t="str">
        <f t="shared" ref="BB41" si="207">IF(F41+L41+R41+X41+AD41+AJ41+AP41+AV41=0,"",F41+L41+R41+X41+AD41+AJ41+AP41+AV41)</f>
        <v/>
      </c>
      <c r="BC41" s="261" t="str">
        <f t="shared" ref="BC41" si="208">IF((L41+F41+R41+X41+AD41+AJ41+AP41+AV41)*14=0,"",(L41+F41+R41+X41+AD41+AJ41+AP41+AV41)*14)</f>
        <v/>
      </c>
      <c r="BD41" s="296" t="s">
        <v>124</v>
      </c>
      <c r="BE41" s="268" t="str">
        <f t="shared" ref="BE41" si="209">IF(D41+F41+L41+J41+P41+R41+V41+X41+AB41+AD41+AH41+AJ41+AN41+AP41+AT41+AV41=0,"",D41+F41+L41+J41+P41+R41+V41+X41+AB41+AD41+AH41+AJ41+AN41+AP41+AT41+AV41)</f>
        <v/>
      </c>
      <c r="BF41" s="290" t="s">
        <v>73</v>
      </c>
      <c r="BG41" s="244" t="s">
        <v>74</v>
      </c>
    </row>
    <row r="42" spans="1:59" ht="15.75" customHeight="1" thickBot="1" x14ac:dyDescent="0.3">
      <c r="A42" s="298" t="s">
        <v>132</v>
      </c>
      <c r="B42" s="295" t="s">
        <v>128</v>
      </c>
      <c r="C42" s="299" t="s">
        <v>133</v>
      </c>
      <c r="D42" s="260"/>
      <c r="E42" s="261"/>
      <c r="F42" s="260"/>
      <c r="G42" s="261"/>
      <c r="H42" s="260" t="s">
        <v>124</v>
      </c>
      <c r="I42" s="262"/>
      <c r="J42" s="263"/>
      <c r="K42" s="261"/>
      <c r="L42" s="260"/>
      <c r="M42" s="261"/>
      <c r="N42" s="260" t="s">
        <v>124</v>
      </c>
      <c r="O42" s="264"/>
      <c r="P42" s="260"/>
      <c r="Q42" s="261"/>
      <c r="R42" s="260"/>
      <c r="S42" s="261"/>
      <c r="T42" s="260" t="s">
        <v>124</v>
      </c>
      <c r="U42" s="262"/>
      <c r="V42" s="263"/>
      <c r="W42" s="261"/>
      <c r="X42" s="260"/>
      <c r="Y42" s="261"/>
      <c r="Z42" s="260" t="s">
        <v>124</v>
      </c>
      <c r="AA42" s="264"/>
      <c r="AB42" s="260"/>
      <c r="AC42" s="261"/>
      <c r="AD42" s="260"/>
      <c r="AE42" s="261"/>
      <c r="AF42" s="260" t="s">
        <v>124</v>
      </c>
      <c r="AG42" s="262"/>
      <c r="AH42" s="263"/>
      <c r="AI42" s="261"/>
      <c r="AJ42" s="260"/>
      <c r="AK42" s="261"/>
      <c r="AL42" s="260" t="s">
        <v>124</v>
      </c>
      <c r="AM42" s="264"/>
      <c r="AN42" s="263"/>
      <c r="AO42" s="261"/>
      <c r="AP42" s="265"/>
      <c r="AQ42" s="261"/>
      <c r="AR42" s="260" t="s">
        <v>124</v>
      </c>
      <c r="AS42" s="266"/>
      <c r="AT42" s="260"/>
      <c r="AU42" s="261"/>
      <c r="AV42" s="260"/>
      <c r="AW42" s="261"/>
      <c r="AX42" s="260" t="s">
        <v>124</v>
      </c>
      <c r="AY42" s="262" t="s">
        <v>130</v>
      </c>
      <c r="AZ42" s="267"/>
      <c r="BA42" s="261"/>
      <c r="BB42" s="246"/>
      <c r="BC42" s="261"/>
      <c r="BD42" s="296"/>
      <c r="BE42" s="268"/>
      <c r="BF42" s="290" t="s">
        <v>134</v>
      </c>
      <c r="BG42" s="244" t="s">
        <v>82</v>
      </c>
    </row>
    <row r="43" spans="1:59" s="13" customFormat="1" ht="21.95" customHeight="1" thickBot="1" x14ac:dyDescent="0.3">
      <c r="A43" s="8"/>
      <c r="B43" s="9"/>
      <c r="C43" s="76" t="s">
        <v>135</v>
      </c>
      <c r="D43" s="18">
        <f>SUM(D41:D42)</f>
        <v>0</v>
      </c>
      <c r="E43" s="10">
        <f>SUM(E41:E42)</f>
        <v>0</v>
      </c>
      <c r="F43" s="10">
        <f>SUM(F41:F42)</f>
        <v>0</v>
      </c>
      <c r="G43" s="10">
        <f>SUM(G41:G42)</f>
        <v>0</v>
      </c>
      <c r="H43" s="10" t="s">
        <v>124</v>
      </c>
      <c r="I43" s="76" t="s">
        <v>124</v>
      </c>
      <c r="J43" s="10">
        <f>SUM(J41:J42)</f>
        <v>0</v>
      </c>
      <c r="K43" s="10">
        <f>SUM(K41:K42)</f>
        <v>0</v>
      </c>
      <c r="L43" s="10">
        <f>SUM(L41:L42)</f>
        <v>0</v>
      </c>
      <c r="M43" s="10">
        <f>SUM(M41:M42)</f>
        <v>0</v>
      </c>
      <c r="N43" s="10" t="s">
        <v>124</v>
      </c>
      <c r="O43" s="76" t="s">
        <v>124</v>
      </c>
      <c r="P43" s="10">
        <f>SUM(P41:P42)</f>
        <v>0</v>
      </c>
      <c r="Q43" s="10">
        <f>SUM(Q41:Q42)</f>
        <v>0</v>
      </c>
      <c r="R43" s="10">
        <f>SUM(R41:R42)</f>
        <v>0</v>
      </c>
      <c r="S43" s="10">
        <f>SUM(S41:S42)</f>
        <v>0</v>
      </c>
      <c r="T43" s="10" t="s">
        <v>124</v>
      </c>
      <c r="U43" s="76" t="s">
        <v>124</v>
      </c>
      <c r="V43" s="10">
        <f>SUM(V41:V42)</f>
        <v>0</v>
      </c>
      <c r="W43" s="10">
        <f>SUM(W41:W42)</f>
        <v>0</v>
      </c>
      <c r="X43" s="10">
        <f>SUM(X41:X42)</f>
        <v>0</v>
      </c>
      <c r="Y43" s="10">
        <f>SUM(Y41:Y42)</f>
        <v>0</v>
      </c>
      <c r="Z43" s="10" t="s">
        <v>124</v>
      </c>
      <c r="AA43" s="76" t="s">
        <v>124</v>
      </c>
      <c r="AB43" s="10">
        <f>SUM(AB41:AB42)</f>
        <v>0</v>
      </c>
      <c r="AC43" s="10">
        <f>SUM(AC41:AC42)</f>
        <v>0</v>
      </c>
      <c r="AD43" s="10">
        <f>SUM(AD41:AD42)</f>
        <v>0</v>
      </c>
      <c r="AE43" s="10">
        <f>SUM(AE41:AE42)</f>
        <v>0</v>
      </c>
      <c r="AF43" s="10" t="s">
        <v>124</v>
      </c>
      <c r="AG43" s="76" t="s">
        <v>124</v>
      </c>
      <c r="AH43" s="10">
        <f>SUM(AH41:AH42)</f>
        <v>0</v>
      </c>
      <c r="AI43" s="10">
        <f>SUM(AI41:AI42)</f>
        <v>0</v>
      </c>
      <c r="AJ43" s="10">
        <f>SUM(AJ41:AJ42)</f>
        <v>0</v>
      </c>
      <c r="AK43" s="10">
        <f>SUM(AK41:AK42)</f>
        <v>0</v>
      </c>
      <c r="AL43" s="10" t="s">
        <v>124</v>
      </c>
      <c r="AM43" s="76" t="s">
        <v>124</v>
      </c>
      <c r="AN43" s="10">
        <f>SUM(AN41:AN42)</f>
        <v>0</v>
      </c>
      <c r="AO43" s="10">
        <f>SUM(AO41:AO42)</f>
        <v>0</v>
      </c>
      <c r="AP43" s="10">
        <f>SUM(AP41:AP42)</f>
        <v>0</v>
      </c>
      <c r="AQ43" s="10">
        <f>SUM(AQ41:AQ42)</f>
        <v>0</v>
      </c>
      <c r="AR43" s="10" t="s">
        <v>124</v>
      </c>
      <c r="AS43" s="76" t="s">
        <v>124</v>
      </c>
      <c r="AT43" s="10">
        <f>SUM(AT41:AT42)</f>
        <v>0</v>
      </c>
      <c r="AU43" s="10">
        <f>SUM(AU41:AU42)</f>
        <v>0</v>
      </c>
      <c r="AV43" s="10">
        <f>SUM(AV41:AV42)</f>
        <v>0</v>
      </c>
      <c r="AW43" s="10">
        <f>SUM(AW41:AW42)</f>
        <v>0</v>
      </c>
      <c r="AX43" s="10" t="s">
        <v>124</v>
      </c>
      <c r="AY43" s="76" t="s">
        <v>124</v>
      </c>
      <c r="AZ43" s="20">
        <f>SUM(AZ41:AZ42)</f>
        <v>0</v>
      </c>
      <c r="BA43" s="10">
        <f>SUM(BA41:BA42)</f>
        <v>0</v>
      </c>
      <c r="BB43" s="10">
        <f>SUM(BB41:BB42)</f>
        <v>0</v>
      </c>
      <c r="BC43" s="10">
        <f>SUM(BC41:BC42)</f>
        <v>0</v>
      </c>
      <c r="BD43" s="19" t="s">
        <v>124</v>
      </c>
      <c r="BE43" s="26">
        <f>SUM(BE41:BE42)</f>
        <v>0</v>
      </c>
      <c r="BF43" s="256"/>
      <c r="BG43" s="256"/>
    </row>
    <row r="44" spans="1:59" ht="15.75" customHeight="1" x14ac:dyDescent="0.3">
      <c r="A44" s="5"/>
      <c r="B44" s="6"/>
      <c r="C44" s="79" t="s">
        <v>136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873"/>
      <c r="Q44" s="873"/>
      <c r="R44" s="873"/>
      <c r="S44" s="873"/>
      <c r="T44" s="873"/>
      <c r="U44" s="873"/>
      <c r="V44" s="873"/>
      <c r="W44" s="873"/>
      <c r="X44" s="873"/>
      <c r="Y44" s="873"/>
      <c r="Z44" s="873"/>
      <c r="AA44" s="873"/>
      <c r="AB44" s="873"/>
      <c r="AC44" s="873"/>
      <c r="AD44" s="873"/>
      <c r="AE44" s="873"/>
      <c r="AF44" s="873"/>
      <c r="AG44" s="873"/>
      <c r="AH44" s="873"/>
      <c r="AI44" s="873"/>
      <c r="AJ44" s="873"/>
      <c r="AK44" s="873"/>
      <c r="AL44" s="873"/>
      <c r="AM44" s="873"/>
      <c r="AN44" s="873"/>
      <c r="AO44" s="873"/>
      <c r="AP44" s="873"/>
      <c r="AQ44" s="873"/>
      <c r="AR44" s="873"/>
      <c r="AS44" s="873"/>
      <c r="AT44" s="873"/>
      <c r="AU44" s="873"/>
      <c r="AV44" s="873"/>
      <c r="AW44" s="873"/>
      <c r="AX44" s="873"/>
      <c r="AY44" s="873"/>
      <c r="AZ44" s="300"/>
      <c r="BA44" s="223"/>
      <c r="BB44" s="223"/>
      <c r="BC44" s="223"/>
      <c r="BD44" s="223"/>
      <c r="BE44" s="224"/>
      <c r="BF44" s="256"/>
      <c r="BG44" s="256"/>
    </row>
    <row r="45" spans="1:59" s="782" customFormat="1" ht="15.75" customHeight="1" thickBot="1" x14ac:dyDescent="0.3">
      <c r="A45" s="792" t="s">
        <v>138</v>
      </c>
      <c r="B45" s="793" t="s">
        <v>29</v>
      </c>
      <c r="C45" s="794" t="s">
        <v>139</v>
      </c>
      <c r="D45" s="284"/>
      <c r="E45" s="775" t="str">
        <f>IF(D45*14=0,"",D45*14)</f>
        <v/>
      </c>
      <c r="F45" s="284"/>
      <c r="G45" s="775" t="str">
        <f>IF(F45*14=0,"",F45*14)</f>
        <v/>
      </c>
      <c r="H45" s="284"/>
      <c r="I45" s="285"/>
      <c r="J45" s="774"/>
      <c r="K45" s="775" t="str">
        <f>IF(J45*14=0,"",J45*14)</f>
        <v/>
      </c>
      <c r="L45" s="284"/>
      <c r="M45" s="775" t="str">
        <f>IF(L45*14=0,"",L45*14)</f>
        <v/>
      </c>
      <c r="N45" s="284"/>
      <c r="O45" s="776"/>
      <c r="P45" s="284"/>
      <c r="Q45" s="775" t="str">
        <f>IF(P45*14=0,"",P45*14)</f>
        <v/>
      </c>
      <c r="R45" s="284"/>
      <c r="S45" s="775" t="str">
        <f>IF(R45*14=0,"",R45*14)</f>
        <v/>
      </c>
      <c r="T45" s="284"/>
      <c r="U45" s="285"/>
      <c r="V45" s="774"/>
      <c r="W45" s="775" t="str">
        <f>IF(V45*14=0,"",V45*14)</f>
        <v/>
      </c>
      <c r="X45" s="284"/>
      <c r="Y45" s="775" t="str">
        <f>IF(X45*14=0,"",X45*14)</f>
        <v/>
      </c>
      <c r="Z45" s="284"/>
      <c r="AA45" s="776"/>
      <c r="AB45" s="284"/>
      <c r="AC45" s="775" t="str">
        <f>IF(AB45*14=0,"",AB45*14)</f>
        <v/>
      </c>
      <c r="AD45" s="284"/>
      <c r="AE45" s="775" t="str">
        <f>IF(AD45*14=0,"",AD45*14)</f>
        <v/>
      </c>
      <c r="AF45" s="284"/>
      <c r="AG45" s="285"/>
      <c r="AH45" s="774"/>
      <c r="AI45" s="775" t="str">
        <f>IF(AH45*14=0,"",AH45*14)</f>
        <v/>
      </c>
      <c r="AJ45" s="284"/>
      <c r="AK45" s="775" t="str">
        <f>IF(AJ45*14=0,"",AJ45*14)</f>
        <v/>
      </c>
      <c r="AL45" s="284"/>
      <c r="AM45" s="776"/>
      <c r="AN45" s="774"/>
      <c r="AO45" s="775" t="str">
        <f>IF(AN45*14=0,"",AN45*14)</f>
        <v/>
      </c>
      <c r="AP45" s="777"/>
      <c r="AQ45" s="775" t="str">
        <f>IF(AP45*14=0,"",AP45*14)</f>
        <v/>
      </c>
      <c r="AR45" s="777"/>
      <c r="AS45" s="291"/>
      <c r="AT45" s="284">
        <v>1</v>
      </c>
      <c r="AU45" s="775">
        <f>IF(AT45*14=0,"",AT45*14)</f>
        <v>14</v>
      </c>
      <c r="AV45" s="284">
        <v>1</v>
      </c>
      <c r="AW45" s="775">
        <f>IF(AV45*14=0,"",AV45*14)</f>
        <v>14</v>
      </c>
      <c r="AX45" s="284">
        <v>10</v>
      </c>
      <c r="AY45" s="284" t="s">
        <v>48</v>
      </c>
      <c r="AZ45" s="778">
        <f t="shared" ref="AZ45" si="210">IF(D45+J45+P45+V45+AB45+AH45+AN45+AT45=0,"",D45+J45+P45+V45+AB45+AH45+AN45+AT45)</f>
        <v>1</v>
      </c>
      <c r="BA45" s="775">
        <f>IF((D45+J45+P45+V45+AB45+AH45+AN45+AT45)*14=0,"",(D45+J45+P45+V45+AB45+AH45+AN45+AT45)*14)</f>
        <v>14</v>
      </c>
      <c r="BB45" s="779">
        <f t="shared" ref="BB45" si="211">IF(F45+L45+R45+X45+AD45+AJ45+AP45+AV45=0,"",F45+L45+R45+X45+AD45+AJ45+AP45+AV45)</f>
        <v>1</v>
      </c>
      <c r="BC45" s="775">
        <f>IF((L45+F45+R45+X45+AD45+AJ45+AP45+AV45)*14=0,"",(L45+F45+R45+X45+AD45+AJ45+AP45+AV45)*14)</f>
        <v>14</v>
      </c>
      <c r="BD45" s="795">
        <v>10</v>
      </c>
      <c r="BE45" s="780">
        <f t="shared" ref="BE45" si="212">IF(D45+F45+L45+J45+P45+R45+V45+X45+AB45+AD45+AH45+AJ45+AN45+AP45+AT45+AV45=0,"",D45+F45+L45+J45+P45+R45+V45+X45+AB45+AD45+AH45+AJ45+AN45+AP45+AT45+AV45)</f>
        <v>2</v>
      </c>
      <c r="BF45" s="781" t="s">
        <v>81</v>
      </c>
      <c r="BG45" s="305" t="s">
        <v>70</v>
      </c>
    </row>
    <row r="46" spans="1:59" s="13" customFormat="1" ht="21.95" customHeight="1" thickBot="1" x14ac:dyDescent="0.3">
      <c r="A46" s="8"/>
      <c r="B46" s="9"/>
      <c r="C46" s="75" t="s">
        <v>140</v>
      </c>
      <c r="D46" s="74">
        <f>SUM(D45:D45)</f>
        <v>0</v>
      </c>
      <c r="E46" s="10">
        <f>SUM(E45:E45)</f>
        <v>0</v>
      </c>
      <c r="F46" s="10">
        <f>SUM(F45:F45)</f>
        <v>0</v>
      </c>
      <c r="G46" s="10">
        <f>SUM(G45:G45)</f>
        <v>0</v>
      </c>
      <c r="H46" s="10">
        <f>SUM(H45:H45)</f>
        <v>0</v>
      </c>
      <c r="I46" s="76" t="s">
        <v>124</v>
      </c>
      <c r="J46" s="74">
        <f>SUM(J45:J45)</f>
        <v>0</v>
      </c>
      <c r="K46" s="10">
        <f>SUM(K45:K45)</f>
        <v>0</v>
      </c>
      <c r="L46" s="10">
        <f>SUM(L45:L45)</f>
        <v>0</v>
      </c>
      <c r="M46" s="10">
        <f>SUM(M45:M45)</f>
        <v>0</v>
      </c>
      <c r="N46" s="10">
        <f>SUM(N45:N45)</f>
        <v>0</v>
      </c>
      <c r="O46" s="76" t="s">
        <v>124</v>
      </c>
      <c r="P46" s="74">
        <f>SUM(P45:P45)</f>
        <v>0</v>
      </c>
      <c r="Q46" s="10">
        <f>SUM(Q45:Q45)</f>
        <v>0</v>
      </c>
      <c r="R46" s="10">
        <f>SUM(R45:R45)</f>
        <v>0</v>
      </c>
      <c r="S46" s="10">
        <f>SUM(S45:S45)</f>
        <v>0</v>
      </c>
      <c r="T46" s="10">
        <f>SUM(T45:T45)</f>
        <v>0</v>
      </c>
      <c r="U46" s="76" t="s">
        <v>124</v>
      </c>
      <c r="V46" s="74">
        <f>SUM(V45:V45)</f>
        <v>0</v>
      </c>
      <c r="W46" s="10">
        <f>SUM(W45:W45)</f>
        <v>0</v>
      </c>
      <c r="X46" s="10">
        <f>SUM(X45:X45)</f>
        <v>0</v>
      </c>
      <c r="Y46" s="10">
        <f>SUM(Y45:Y45)</f>
        <v>0</v>
      </c>
      <c r="Z46" s="10">
        <f>SUM(Z45:Z45)</f>
        <v>0</v>
      </c>
      <c r="AA46" s="76" t="s">
        <v>124</v>
      </c>
      <c r="AB46" s="74">
        <f>SUM(AB45:AB45)</f>
        <v>0</v>
      </c>
      <c r="AC46" s="10">
        <f>SUM(AC45:AC45)</f>
        <v>0</v>
      </c>
      <c r="AD46" s="10">
        <f>SUM(AD45:AD45)</f>
        <v>0</v>
      </c>
      <c r="AE46" s="10">
        <f>SUM(AE45:AE45)</f>
        <v>0</v>
      </c>
      <c r="AF46" s="10">
        <f>SUM(AF45:AF45)</f>
        <v>0</v>
      </c>
      <c r="AG46" s="76" t="s">
        <v>124</v>
      </c>
      <c r="AH46" s="74">
        <f>SUM(AH45:AH45)</f>
        <v>0</v>
      </c>
      <c r="AI46" s="10">
        <f>SUM(AI45:AI45)</f>
        <v>0</v>
      </c>
      <c r="AJ46" s="10">
        <f>SUM(AJ45:AJ45)</f>
        <v>0</v>
      </c>
      <c r="AK46" s="10">
        <f>SUM(AK45:AK45)</f>
        <v>0</v>
      </c>
      <c r="AL46" s="10">
        <f>SUM(AL45:AL45)</f>
        <v>0</v>
      </c>
      <c r="AM46" s="76" t="s">
        <v>124</v>
      </c>
      <c r="AN46" s="74">
        <f>SUM(AN45:AN45)</f>
        <v>0</v>
      </c>
      <c r="AO46" s="10">
        <f>SUM(AO45:AO45)</f>
        <v>0</v>
      </c>
      <c r="AP46" s="10">
        <f>SUM(AP45:AP45)</f>
        <v>0</v>
      </c>
      <c r="AQ46" s="10">
        <f>SUM(AQ45:AQ45)</f>
        <v>0</v>
      </c>
      <c r="AR46" s="10">
        <f>SUM(AR45:AR45)</f>
        <v>0</v>
      </c>
      <c r="AS46" s="76" t="s">
        <v>124</v>
      </c>
      <c r="AT46" s="74">
        <f>SUM(AT45:AT45)</f>
        <v>1</v>
      </c>
      <c r="AU46" s="10">
        <f>SUM(AU45:AU45)</f>
        <v>14</v>
      </c>
      <c r="AV46" s="10">
        <f>SUM(AV45:AV45)</f>
        <v>1</v>
      </c>
      <c r="AW46" s="10">
        <f>SUM(AW45:AW45)</f>
        <v>14</v>
      </c>
      <c r="AX46" s="10">
        <f>SUM(AX45:AX45)</f>
        <v>10</v>
      </c>
      <c r="AY46" s="82" t="s">
        <v>124</v>
      </c>
      <c r="AZ46" s="18">
        <f t="shared" ref="AZ46:BE46" si="213">SUM(AZ45:AZ45)</f>
        <v>1</v>
      </c>
      <c r="BA46" s="10">
        <f t="shared" si="213"/>
        <v>14</v>
      </c>
      <c r="BB46" s="10">
        <f t="shared" si="213"/>
        <v>1</v>
      </c>
      <c r="BC46" s="10">
        <f t="shared" si="213"/>
        <v>14</v>
      </c>
      <c r="BD46" s="10">
        <f t="shared" si="213"/>
        <v>10</v>
      </c>
      <c r="BE46" s="26">
        <f t="shared" si="213"/>
        <v>2</v>
      </c>
      <c r="BF46" s="256"/>
      <c r="BG46" s="256"/>
    </row>
    <row r="47" spans="1:59" ht="21.95" customHeight="1" thickBot="1" x14ac:dyDescent="0.3">
      <c r="A47" s="11"/>
      <c r="B47" s="12"/>
      <c r="C47" s="64" t="s">
        <v>142</v>
      </c>
      <c r="D47" s="80">
        <f>D39+D43+D46</f>
        <v>0</v>
      </c>
      <c r="E47" s="65">
        <f>E39+E43+E46</f>
        <v>0</v>
      </c>
      <c r="F47" s="65">
        <f>F39+F43+F46</f>
        <v>40</v>
      </c>
      <c r="G47" s="65">
        <f>G39+G43+G46</f>
        <v>600</v>
      </c>
      <c r="H47" s="65">
        <f>H39+H46</f>
        <v>27</v>
      </c>
      <c r="I47" s="81" t="s">
        <v>124</v>
      </c>
      <c r="J47" s="80">
        <f>J39+J43+J46</f>
        <v>18</v>
      </c>
      <c r="K47" s="65">
        <f>K39+K43+K46</f>
        <v>252</v>
      </c>
      <c r="L47" s="65">
        <f>L39+L43+L46</f>
        <v>15</v>
      </c>
      <c r="M47" s="65">
        <f>M39+M43+M46</f>
        <v>210</v>
      </c>
      <c r="N47" s="65">
        <f>N39+N46</f>
        <v>27</v>
      </c>
      <c r="O47" s="81" t="s">
        <v>124</v>
      </c>
      <c r="P47" s="80">
        <f>P39+P43+P46</f>
        <v>9</v>
      </c>
      <c r="Q47" s="65">
        <f>Q39+Q43+Q46</f>
        <v>126</v>
      </c>
      <c r="R47" s="65">
        <f>R39+R43+R46</f>
        <v>19</v>
      </c>
      <c r="S47" s="65">
        <f>S39+S43+S46</f>
        <v>276</v>
      </c>
      <c r="T47" s="65">
        <f>T39+T46</f>
        <v>28</v>
      </c>
      <c r="U47" s="81" t="s">
        <v>124</v>
      </c>
      <c r="V47" s="80">
        <f>V39+V43+V46</f>
        <v>5</v>
      </c>
      <c r="W47" s="65">
        <f>W39+W43+W46</f>
        <v>70</v>
      </c>
      <c r="X47" s="65">
        <f>X39+X43+X46</f>
        <v>4</v>
      </c>
      <c r="Y47" s="65">
        <f>Y39+Y43+Y46</f>
        <v>56</v>
      </c>
      <c r="Z47" s="65">
        <f>Z39+Z46</f>
        <v>11</v>
      </c>
      <c r="AA47" s="81" t="s">
        <v>124</v>
      </c>
      <c r="AB47" s="80">
        <f>AB39+AB43+AB46</f>
        <v>3</v>
      </c>
      <c r="AC47" s="65">
        <f>AC39+AC43+AC46</f>
        <v>42</v>
      </c>
      <c r="AD47" s="65">
        <f>AD39+AD43+AD46</f>
        <v>4</v>
      </c>
      <c r="AE47" s="65">
        <f>AE39+AE43+AE46</f>
        <v>56</v>
      </c>
      <c r="AF47" s="65">
        <f>AF39+AF46</f>
        <v>7</v>
      </c>
      <c r="AG47" s="81" t="s">
        <v>124</v>
      </c>
      <c r="AH47" s="80">
        <f>AH39+AH43+AH46</f>
        <v>1</v>
      </c>
      <c r="AI47" s="65">
        <f>AI39+AI43+AI46</f>
        <v>14</v>
      </c>
      <c r="AJ47" s="65">
        <f>AJ39+AJ43+AJ46</f>
        <v>3</v>
      </c>
      <c r="AK47" s="65">
        <f>AK39+AK43+AK46</f>
        <v>42</v>
      </c>
      <c r="AL47" s="65">
        <f>AL39+AL46</f>
        <v>4</v>
      </c>
      <c r="AM47" s="81" t="s">
        <v>124</v>
      </c>
      <c r="AN47" s="80">
        <f>AN39+AN43+AN46</f>
        <v>0</v>
      </c>
      <c r="AO47" s="65">
        <f>AO39+AO43+AO46</f>
        <v>0</v>
      </c>
      <c r="AP47" s="65">
        <f>AP39+AP43+AP46</f>
        <v>2</v>
      </c>
      <c r="AQ47" s="65">
        <f>AQ39+AQ43+AQ46</f>
        <v>28</v>
      </c>
      <c r="AR47" s="65">
        <f>AR39+AR46</f>
        <v>2</v>
      </c>
      <c r="AS47" s="81" t="s">
        <v>124</v>
      </c>
      <c r="AT47" s="80">
        <f>AT39+AT43+AT46</f>
        <v>1</v>
      </c>
      <c r="AU47" s="65">
        <f>AU39+AU43+AU46</f>
        <v>14</v>
      </c>
      <c r="AV47" s="65">
        <f>AV39+AV43+AV46</f>
        <v>1</v>
      </c>
      <c r="AW47" s="65">
        <f>AW39+AW43+AW46</f>
        <v>14</v>
      </c>
      <c r="AX47" s="65">
        <f>AX39+AX46</f>
        <v>10</v>
      </c>
      <c r="AY47" s="83" t="s">
        <v>124</v>
      </c>
      <c r="AZ47" s="78">
        <f>AZ39+AZ43+AZ46</f>
        <v>37</v>
      </c>
      <c r="BA47" s="65">
        <f>BA39+BA43+BA46</f>
        <v>518</v>
      </c>
      <c r="BB47" s="65">
        <f>BB39+BB43+BB46</f>
        <v>88</v>
      </c>
      <c r="BC47" s="65">
        <f>BC39+BC43+BC46</f>
        <v>1282</v>
      </c>
      <c r="BD47" s="65">
        <f>BD39+BD46</f>
        <v>116</v>
      </c>
      <c r="BE47" s="66">
        <f>BE39+BE43+BE46</f>
        <v>125</v>
      </c>
      <c r="BF47" s="244"/>
      <c r="BG47" s="244"/>
    </row>
    <row r="48" spans="1:59" ht="15.75" customHeight="1" thickBot="1" x14ac:dyDescent="0.25">
      <c r="A48" s="837"/>
      <c r="B48" s="838"/>
      <c r="C48" s="838"/>
      <c r="D48" s="838"/>
      <c r="E48" s="838"/>
      <c r="F48" s="838"/>
      <c r="G48" s="838"/>
      <c r="H48" s="838"/>
      <c r="I48" s="838"/>
      <c r="J48" s="838"/>
      <c r="K48" s="838"/>
      <c r="L48" s="838"/>
      <c r="M48" s="838"/>
      <c r="N48" s="838"/>
      <c r="O48" s="838"/>
      <c r="P48" s="838"/>
      <c r="Q48" s="838"/>
      <c r="R48" s="838"/>
      <c r="S48" s="838"/>
      <c r="T48" s="838"/>
      <c r="U48" s="838"/>
      <c r="V48" s="838"/>
      <c r="W48" s="838"/>
      <c r="X48" s="838"/>
      <c r="Y48" s="838"/>
      <c r="Z48" s="838"/>
      <c r="AA48" s="838"/>
      <c r="AB48" s="838"/>
      <c r="AC48" s="838"/>
      <c r="AD48" s="838"/>
      <c r="AE48" s="838"/>
      <c r="AF48" s="838"/>
      <c r="AG48" s="838"/>
      <c r="AH48" s="838"/>
      <c r="AI48" s="838"/>
      <c r="AJ48" s="838"/>
      <c r="AK48" s="838"/>
      <c r="AL48" s="838"/>
      <c r="AM48" s="838"/>
      <c r="AN48" s="838"/>
      <c r="AO48" s="838"/>
      <c r="AP48" s="838"/>
      <c r="AQ48" s="838"/>
      <c r="AR48" s="838"/>
      <c r="AS48" s="838"/>
      <c r="AT48" s="838"/>
      <c r="AU48" s="838"/>
      <c r="AV48" s="838"/>
      <c r="AW48" s="838"/>
      <c r="AX48" s="838"/>
      <c r="AY48" s="838"/>
      <c r="AZ48" s="838"/>
      <c r="BA48" s="838"/>
      <c r="BB48" s="838"/>
      <c r="BC48" s="838"/>
      <c r="BD48" s="838"/>
      <c r="BE48" s="839"/>
      <c r="BF48" s="256"/>
      <c r="BG48" s="256"/>
    </row>
    <row r="49" spans="1:59" ht="15.75" customHeight="1" thickBot="1" x14ac:dyDescent="0.35">
      <c r="A49" s="135"/>
      <c r="B49" s="119"/>
      <c r="C49" s="120" t="s">
        <v>144</v>
      </c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871"/>
      <c r="Q49" s="871"/>
      <c r="R49" s="871"/>
      <c r="S49" s="871"/>
      <c r="T49" s="871"/>
      <c r="U49" s="871"/>
      <c r="V49" s="871"/>
      <c r="W49" s="871"/>
      <c r="X49" s="871"/>
      <c r="Y49" s="871"/>
      <c r="Z49" s="871"/>
      <c r="AA49" s="871"/>
      <c r="AB49" s="871"/>
      <c r="AC49" s="871"/>
      <c r="AD49" s="871"/>
      <c r="AE49" s="871"/>
      <c r="AF49" s="871"/>
      <c r="AG49" s="871"/>
      <c r="AH49" s="871"/>
      <c r="AI49" s="871"/>
      <c r="AJ49" s="871"/>
      <c r="AK49" s="871"/>
      <c r="AL49" s="871"/>
      <c r="AM49" s="871"/>
      <c r="AN49" s="871"/>
      <c r="AO49" s="871"/>
      <c r="AP49" s="871"/>
      <c r="AQ49" s="871"/>
      <c r="AR49" s="871"/>
      <c r="AS49" s="871"/>
      <c r="AT49" s="871"/>
      <c r="AU49" s="871"/>
      <c r="AV49" s="871"/>
      <c r="AW49" s="871"/>
      <c r="AX49" s="871"/>
      <c r="AY49" s="871"/>
      <c r="AZ49" s="122"/>
      <c r="BA49" s="123"/>
      <c r="BB49" s="123"/>
      <c r="BC49" s="123"/>
      <c r="BD49" s="123"/>
      <c r="BE49" s="124"/>
      <c r="BF49" s="256"/>
      <c r="BG49" s="256"/>
    </row>
    <row r="50" spans="1:59" ht="15.75" customHeight="1" x14ac:dyDescent="0.3">
      <c r="A50" s="147" t="s">
        <v>145</v>
      </c>
      <c r="B50" s="148" t="s">
        <v>33</v>
      </c>
      <c r="C50" s="149" t="s">
        <v>146</v>
      </c>
      <c r="D50" s="150">
        <v>1</v>
      </c>
      <c r="E50" s="136">
        <f>IF(D50*14=0,"",D50*14)</f>
        <v>14</v>
      </c>
      <c r="F50" s="151">
        <v>1</v>
      </c>
      <c r="G50" s="136">
        <f>IF(F50*14=0,"",F50*14)</f>
        <v>14</v>
      </c>
      <c r="H50" s="151">
        <v>3</v>
      </c>
      <c r="I50" s="152" t="s">
        <v>31</v>
      </c>
      <c r="J50" s="153"/>
      <c r="K50" s="136" t="str">
        <f>IF(J50*15=0,"",J50*15)</f>
        <v/>
      </c>
      <c r="L50" s="153"/>
      <c r="M50" s="136" t="str">
        <f>IF(L50*15=0,"",L50*15)</f>
        <v/>
      </c>
      <c r="N50" s="151"/>
      <c r="O50" s="154"/>
      <c r="P50" s="150"/>
      <c r="Q50" s="136" t="str">
        <f>IF(P50*15=0,"",P50*15)</f>
        <v/>
      </c>
      <c r="R50" s="151"/>
      <c r="S50" s="136" t="str">
        <f>IF(R50*15=0,"",R50*15)</f>
        <v/>
      </c>
      <c r="T50" s="151"/>
      <c r="U50" s="152"/>
      <c r="V50" s="153"/>
      <c r="W50" s="136" t="str">
        <f>IF(V50*15=0,"",V50*15)</f>
        <v/>
      </c>
      <c r="X50" s="153"/>
      <c r="Y50" s="136" t="str">
        <f>IF(X50*15=0,"",X50*15)</f>
        <v/>
      </c>
      <c r="Z50" s="151"/>
      <c r="AA50" s="152"/>
      <c r="AB50" s="137"/>
      <c r="AC50" s="136" t="str">
        <f>IF(AB50*14=0,"",AB50*14)</f>
        <v/>
      </c>
      <c r="AD50" s="137"/>
      <c r="AE50" s="136" t="str">
        <f>IF(AD50*14=0,"",AD50*14)</f>
        <v/>
      </c>
      <c r="AF50" s="137"/>
      <c r="AG50" s="138"/>
      <c r="AH50" s="153"/>
      <c r="AI50" s="136" t="str">
        <f>IF(AH50*15=0,"",AH50*15)</f>
        <v/>
      </c>
      <c r="AJ50" s="151"/>
      <c r="AK50" s="136" t="str">
        <f>IF(AJ50*15=0,"",AJ50*15)</f>
        <v/>
      </c>
      <c r="AL50" s="151"/>
      <c r="AM50" s="152"/>
      <c r="AN50" s="153"/>
      <c r="AO50" s="136" t="str">
        <f>IF(AN50*15=0,"",AN50*15)</f>
        <v/>
      </c>
      <c r="AP50" s="151"/>
      <c r="AQ50" s="136" t="str">
        <f>IF(AP50*15=0,"",AP50*15)</f>
        <v/>
      </c>
      <c r="AR50" s="151"/>
      <c r="AS50" s="152"/>
      <c r="AT50" s="153"/>
      <c r="AU50" s="136" t="str">
        <f>IF(AT50*15=0,"",AT50*15)</f>
        <v/>
      </c>
      <c r="AV50" s="151"/>
      <c r="AW50" s="136" t="str">
        <f>IF(AV50*15=0,"",AV50*15)</f>
        <v/>
      </c>
      <c r="AX50" s="151"/>
      <c r="AY50" s="155"/>
      <c r="AZ50" s="828"/>
      <c r="BA50" s="829"/>
      <c r="BB50" s="829"/>
      <c r="BC50" s="830"/>
      <c r="BD50" s="826"/>
      <c r="BE50" s="827"/>
      <c r="BF50" s="244" t="s">
        <v>78</v>
      </c>
      <c r="BG50" s="244" t="s">
        <v>143</v>
      </c>
    </row>
    <row r="51" spans="1:59" ht="15.75" customHeight="1" x14ac:dyDescent="0.3">
      <c r="A51" s="294" t="s">
        <v>147</v>
      </c>
      <c r="B51" s="301" t="s">
        <v>33</v>
      </c>
      <c r="C51" s="302" t="s">
        <v>148</v>
      </c>
      <c r="D51" s="288"/>
      <c r="E51" s="261" t="str">
        <f t="shared" ref="E51" si="214">IF(D51*15=0,"",D51*15)</f>
        <v/>
      </c>
      <c r="F51" s="289"/>
      <c r="G51" s="261" t="str">
        <f t="shared" ref="G51" si="215">IF(F51*15=0,"",F51*15)</f>
        <v/>
      </c>
      <c r="H51" s="289"/>
      <c r="I51" s="287"/>
      <c r="J51" s="260">
        <v>1</v>
      </c>
      <c r="K51" s="261">
        <f t="shared" ref="K51" si="216">IF(J51*14=0,"",J51*14)</f>
        <v>14</v>
      </c>
      <c r="L51" s="260">
        <v>1</v>
      </c>
      <c r="M51" s="261">
        <f t="shared" ref="M51" si="217">IF(L51*14=0,"",L51*14)</f>
        <v>14</v>
      </c>
      <c r="N51" s="260">
        <v>3</v>
      </c>
      <c r="O51" s="266" t="s">
        <v>31</v>
      </c>
      <c r="P51" s="288"/>
      <c r="Q51" s="261" t="str">
        <f t="shared" ref="Q51" si="218">IF(P51*15=0,"",P51*15)</f>
        <v/>
      </c>
      <c r="R51" s="289"/>
      <c r="S51" s="261" t="str">
        <f t="shared" ref="S51" si="219">IF(R51*15=0,"",R51*15)</f>
        <v/>
      </c>
      <c r="T51" s="289"/>
      <c r="U51" s="287"/>
      <c r="V51" s="260">
        <v>1</v>
      </c>
      <c r="W51" s="261">
        <f t="shared" ref="W51" si="220">IF(V51*14=0,"",V51*14)</f>
        <v>14</v>
      </c>
      <c r="X51" s="260">
        <v>1</v>
      </c>
      <c r="Y51" s="261">
        <f t="shared" ref="Y51" si="221">IF(X51*14=0,"",X51*14)</f>
        <v>14</v>
      </c>
      <c r="Z51" s="260">
        <v>3</v>
      </c>
      <c r="AA51" s="266" t="s">
        <v>31</v>
      </c>
      <c r="AB51" s="288"/>
      <c r="AC51" s="261" t="str">
        <f t="shared" ref="AC51" si="222">IF(AB51*15=0,"",AB51*15)</f>
        <v/>
      </c>
      <c r="AD51" s="289"/>
      <c r="AE51" s="261" t="str">
        <f t="shared" ref="AE51" si="223">IF(AD51*15=0,"",AD51*15)</f>
        <v/>
      </c>
      <c r="AF51" s="289"/>
      <c r="AG51" s="287"/>
      <c r="AH51" s="260">
        <v>1</v>
      </c>
      <c r="AI51" s="261">
        <f t="shared" ref="AI51" si="224">IF(AH51*14=0,"",AH51*14)</f>
        <v>14</v>
      </c>
      <c r="AJ51" s="260">
        <v>1</v>
      </c>
      <c r="AK51" s="261">
        <f t="shared" ref="AK51" si="225">IF(AJ51*14=0,"",AJ51*14)</f>
        <v>14</v>
      </c>
      <c r="AL51" s="260">
        <v>3</v>
      </c>
      <c r="AM51" s="266" t="s">
        <v>31</v>
      </c>
      <c r="AN51" s="260"/>
      <c r="AO51" s="261" t="str">
        <f t="shared" ref="AO51" si="226">IF(AN51*14=0,"",AN51*14)</f>
        <v/>
      </c>
      <c r="AP51" s="260"/>
      <c r="AQ51" s="261" t="str">
        <f t="shared" ref="AQ51" si="227">IF(AP51*14=0,"",AP51*14)</f>
        <v/>
      </c>
      <c r="AR51" s="260"/>
      <c r="AS51" s="266"/>
      <c r="AT51" s="303"/>
      <c r="AU51" s="261" t="str">
        <f t="shared" ref="AU51" si="228">IF(AT51*15=0,"",AT51*15)</f>
        <v/>
      </c>
      <c r="AV51" s="289"/>
      <c r="AW51" s="261" t="str">
        <f t="shared" ref="AW51" si="229">IF(AV51*15=0,"",AV51*15)</f>
        <v/>
      </c>
      <c r="AX51" s="289"/>
      <c r="AY51" s="304"/>
      <c r="AZ51" s="832"/>
      <c r="BA51" s="833"/>
      <c r="BB51" s="833"/>
      <c r="BC51" s="834"/>
      <c r="BD51" s="835"/>
      <c r="BE51" s="836"/>
      <c r="BF51" s="244" t="s">
        <v>78</v>
      </c>
      <c r="BG51" s="305" t="s">
        <v>61</v>
      </c>
    </row>
    <row r="52" spans="1:59" ht="15.75" customHeight="1" x14ac:dyDescent="0.3">
      <c r="A52" s="306" t="s">
        <v>149</v>
      </c>
      <c r="B52" s="307" t="s">
        <v>33</v>
      </c>
      <c r="C52" s="308" t="s">
        <v>150</v>
      </c>
      <c r="D52" s="288"/>
      <c r="E52" s="261" t="str">
        <f t="shared" ref="E52" si="230">IF(D52*15=0,"",D52*15)</f>
        <v/>
      </c>
      <c r="F52" s="289"/>
      <c r="G52" s="261" t="str">
        <f t="shared" ref="G52" si="231">IF(F52*15=0,"",F52*15)</f>
        <v/>
      </c>
      <c r="H52" s="289"/>
      <c r="I52" s="287"/>
      <c r="J52" s="260">
        <v>1</v>
      </c>
      <c r="K52" s="261">
        <f t="shared" ref="K52" si="232">IF(J52*14=0,"",J52*14)</f>
        <v>14</v>
      </c>
      <c r="L52" s="260">
        <v>1</v>
      </c>
      <c r="M52" s="261">
        <f t="shared" ref="M52" si="233">IF(L52*14=0,"",L52*14)</f>
        <v>14</v>
      </c>
      <c r="N52" s="260">
        <v>3</v>
      </c>
      <c r="O52" s="266" t="s">
        <v>31</v>
      </c>
      <c r="P52" s="288"/>
      <c r="Q52" s="261" t="str">
        <f t="shared" ref="Q52" si="234">IF(P52*15=0,"",P52*15)</f>
        <v/>
      </c>
      <c r="R52" s="289"/>
      <c r="S52" s="261" t="str">
        <f t="shared" ref="S52" si="235">IF(R52*15=0,"",R52*15)</f>
        <v/>
      </c>
      <c r="T52" s="289"/>
      <c r="U52" s="287"/>
      <c r="V52" s="260">
        <v>1</v>
      </c>
      <c r="W52" s="261">
        <f t="shared" ref="W52" si="236">IF(V52*14=0,"",V52*14)</f>
        <v>14</v>
      </c>
      <c r="X52" s="260">
        <v>1</v>
      </c>
      <c r="Y52" s="261">
        <f t="shared" ref="Y52" si="237">IF(X52*14=0,"",X52*14)</f>
        <v>14</v>
      </c>
      <c r="Z52" s="260">
        <v>3</v>
      </c>
      <c r="AA52" s="266" t="s">
        <v>31</v>
      </c>
      <c r="AB52" s="288"/>
      <c r="AC52" s="261" t="str">
        <f t="shared" ref="AC52" si="238">IF(AB52*15=0,"",AB52*15)</f>
        <v/>
      </c>
      <c r="AD52" s="289"/>
      <c r="AE52" s="261" t="str">
        <f t="shared" ref="AE52" si="239">IF(AD52*15=0,"",AD52*15)</f>
        <v/>
      </c>
      <c r="AF52" s="289"/>
      <c r="AG52" s="287"/>
      <c r="AH52" s="260">
        <v>1</v>
      </c>
      <c r="AI52" s="261">
        <f t="shared" ref="AI52" si="240">IF(AH52*14=0,"",AH52*14)</f>
        <v>14</v>
      </c>
      <c r="AJ52" s="260">
        <v>1</v>
      </c>
      <c r="AK52" s="261">
        <f t="shared" ref="AK52" si="241">IF(AJ52*14=0,"",AJ52*14)</f>
        <v>14</v>
      </c>
      <c r="AL52" s="260">
        <v>3</v>
      </c>
      <c r="AM52" s="266" t="s">
        <v>31</v>
      </c>
      <c r="AN52" s="260"/>
      <c r="AO52" s="261" t="str">
        <f t="shared" ref="AO52" si="242">IF(AN52*14=0,"",AN52*14)</f>
        <v/>
      </c>
      <c r="AP52" s="260"/>
      <c r="AQ52" s="261" t="str">
        <f t="shared" ref="AQ52" si="243">IF(AP52*14=0,"",AP52*14)</f>
        <v/>
      </c>
      <c r="AR52" s="260"/>
      <c r="AS52" s="266"/>
      <c r="AT52" s="303"/>
      <c r="AU52" s="261" t="str">
        <f t="shared" ref="AU52" si="244">IF(AT52*15=0,"",AT52*15)</f>
        <v/>
      </c>
      <c r="AV52" s="289"/>
      <c r="AW52" s="261" t="str">
        <f t="shared" ref="AW52" si="245">IF(AV52*15=0,"",AV52*15)</f>
        <v/>
      </c>
      <c r="AX52" s="289"/>
      <c r="AY52" s="304"/>
      <c r="AZ52" s="832"/>
      <c r="BA52" s="833"/>
      <c r="BB52" s="833"/>
      <c r="BC52" s="834"/>
      <c r="BD52" s="835"/>
      <c r="BE52" s="836"/>
      <c r="BF52" s="244" t="s">
        <v>78</v>
      </c>
      <c r="BG52" s="305" t="s">
        <v>61</v>
      </c>
    </row>
    <row r="53" spans="1:59" ht="15.75" customHeight="1" x14ac:dyDescent="0.3">
      <c r="A53" s="309" t="s">
        <v>151</v>
      </c>
      <c r="B53" s="310" t="s">
        <v>33</v>
      </c>
      <c r="C53" s="311" t="s">
        <v>152</v>
      </c>
      <c r="D53" s="312">
        <v>1</v>
      </c>
      <c r="E53" s="261">
        <f>IF(D53*14=0,"",D53*14)</f>
        <v>14</v>
      </c>
      <c r="F53" s="260">
        <v>1</v>
      </c>
      <c r="G53" s="261">
        <f>IF(F53*14=0,"",F53*14)</f>
        <v>14</v>
      </c>
      <c r="H53" s="260">
        <v>3</v>
      </c>
      <c r="I53" s="262" t="s">
        <v>48</v>
      </c>
      <c r="J53" s="263"/>
      <c r="K53" s="261" t="str">
        <f>IF(J53*14=0,"",J53*14)</f>
        <v/>
      </c>
      <c r="L53" s="260"/>
      <c r="M53" s="261" t="str">
        <f>IF(L53*14=0,"",L53*14)</f>
        <v/>
      </c>
      <c r="N53" s="260"/>
      <c r="O53" s="264"/>
      <c r="P53" s="260"/>
      <c r="Q53" s="261" t="str">
        <f>IF(P53*14=0,"",P53*14)</f>
        <v/>
      </c>
      <c r="R53" s="260"/>
      <c r="S53" s="261" t="str">
        <f>IF(R53*14=0,"",R53*14)</f>
        <v/>
      </c>
      <c r="T53" s="260"/>
      <c r="U53" s="262"/>
      <c r="V53" s="263"/>
      <c r="W53" s="261" t="str">
        <f>IF(V53*14=0,"",V53*14)</f>
        <v/>
      </c>
      <c r="X53" s="260"/>
      <c r="Y53" s="261" t="str">
        <f>IF(X53*14=0,"",X53*14)</f>
        <v/>
      </c>
      <c r="Z53" s="260"/>
      <c r="AA53" s="264"/>
      <c r="AB53" s="260"/>
      <c r="AC53" s="261" t="str">
        <f>IF(AB53*14=0,"",AB53*14)</f>
        <v/>
      </c>
      <c r="AD53" s="260"/>
      <c r="AE53" s="261" t="str">
        <f>IF(AD53*14=0,"",AD53*14)</f>
        <v/>
      </c>
      <c r="AF53" s="260"/>
      <c r="AG53" s="262"/>
      <c r="AH53" s="263"/>
      <c r="AI53" s="261" t="str">
        <f>IF(AH53*14=0,"",AH53*14)</f>
        <v/>
      </c>
      <c r="AJ53" s="260"/>
      <c r="AK53" s="261" t="str">
        <f>IF(AJ53*14=0,"",AJ53*14)</f>
        <v/>
      </c>
      <c r="AL53" s="260"/>
      <c r="AM53" s="264"/>
      <c r="AN53" s="263"/>
      <c r="AO53" s="261" t="str">
        <f>IF(AN53*14=0,"",AN53*14)</f>
        <v/>
      </c>
      <c r="AP53" s="265"/>
      <c r="AQ53" s="261" t="str">
        <f>IF(AP53*14=0,"",AP53*14)</f>
        <v/>
      </c>
      <c r="AR53" s="265"/>
      <c r="AS53" s="266"/>
      <c r="AT53" s="260"/>
      <c r="AU53" s="261" t="str">
        <f t="shared" ref="AU53" si="246">IF(AT53*14=0,"",AT53*14)</f>
        <v/>
      </c>
      <c r="AV53" s="260"/>
      <c r="AW53" s="261" t="str">
        <f>IF(AV53*14=0,"",AV53*14)</f>
        <v/>
      </c>
      <c r="AX53" s="260"/>
      <c r="AY53" s="266"/>
      <c r="AZ53" s="832"/>
      <c r="BA53" s="833"/>
      <c r="BB53" s="833"/>
      <c r="BC53" s="834"/>
      <c r="BD53" s="835"/>
      <c r="BE53" s="836"/>
      <c r="BF53" s="244" t="s">
        <v>59</v>
      </c>
      <c r="BG53" s="313" t="s">
        <v>46</v>
      </c>
    </row>
    <row r="54" spans="1:59" ht="15.75" customHeight="1" x14ac:dyDescent="0.3">
      <c r="A54" s="309" t="s">
        <v>153</v>
      </c>
      <c r="B54" s="310" t="s">
        <v>33</v>
      </c>
      <c r="C54" s="311" t="s">
        <v>154</v>
      </c>
      <c r="D54" s="248"/>
      <c r="E54" s="249"/>
      <c r="F54" s="225"/>
      <c r="G54" s="249"/>
      <c r="H54" s="225"/>
      <c r="I54" s="262"/>
      <c r="J54" s="263"/>
      <c r="K54" s="249"/>
      <c r="L54" s="225"/>
      <c r="M54" s="249"/>
      <c r="N54" s="225"/>
      <c r="O54" s="226"/>
      <c r="P54" s="312">
        <v>1</v>
      </c>
      <c r="Q54" s="261">
        <f>IF(P54*14=0,"",P54*14)</f>
        <v>14</v>
      </c>
      <c r="R54" s="260">
        <v>1</v>
      </c>
      <c r="S54" s="261">
        <f>IF(R54*14=0,"",R54*14)</f>
        <v>14</v>
      </c>
      <c r="T54" s="260">
        <v>3</v>
      </c>
      <c r="U54" s="262" t="s">
        <v>48</v>
      </c>
      <c r="V54" s="250"/>
      <c r="W54" s="249"/>
      <c r="X54" s="225"/>
      <c r="Y54" s="249"/>
      <c r="Z54" s="225"/>
      <c r="AA54" s="226"/>
      <c r="AB54" s="225"/>
      <c r="AC54" s="261"/>
      <c r="AD54" s="225"/>
      <c r="AE54" s="261"/>
      <c r="AF54" s="225"/>
      <c r="AG54" s="262"/>
      <c r="AH54" s="807"/>
      <c r="AI54" s="261"/>
      <c r="AJ54" s="225"/>
      <c r="AK54" s="261"/>
      <c r="AL54" s="225"/>
      <c r="AM54" s="264"/>
      <c r="AN54" s="250"/>
      <c r="AO54" s="249"/>
      <c r="AP54" s="225"/>
      <c r="AQ54" s="249"/>
      <c r="AR54" s="225"/>
      <c r="AS54" s="226"/>
      <c r="AT54" s="225"/>
      <c r="AU54" s="249"/>
      <c r="AV54" s="225"/>
      <c r="AW54" s="249"/>
      <c r="AX54" s="225"/>
      <c r="AY54" s="227"/>
      <c r="AZ54" s="251"/>
      <c r="BA54" s="228"/>
      <c r="BB54" s="228"/>
      <c r="BC54" s="229"/>
      <c r="BD54" s="230"/>
      <c r="BE54" s="231"/>
      <c r="BF54" s="244"/>
      <c r="BG54" s="244"/>
    </row>
    <row r="55" spans="1:59" ht="15.75" customHeight="1" x14ac:dyDescent="0.3">
      <c r="A55" s="309" t="s">
        <v>155</v>
      </c>
      <c r="B55" s="310" t="s">
        <v>33</v>
      </c>
      <c r="C55" s="311" t="s">
        <v>156</v>
      </c>
      <c r="D55" s="312"/>
      <c r="E55" s="261"/>
      <c r="F55" s="260"/>
      <c r="G55" s="261"/>
      <c r="H55" s="260"/>
      <c r="I55" s="262"/>
      <c r="J55" s="263"/>
      <c r="K55" s="249"/>
      <c r="L55" s="225"/>
      <c r="M55" s="249"/>
      <c r="N55" s="225"/>
      <c r="O55" s="226"/>
      <c r="P55" s="312">
        <v>1</v>
      </c>
      <c r="Q55" s="261">
        <f>IF(P55*14=0,"",P55*14)</f>
        <v>14</v>
      </c>
      <c r="R55" s="260">
        <v>1</v>
      </c>
      <c r="S55" s="261">
        <f>IF(R55*14=0,"",R55*14)</f>
        <v>14</v>
      </c>
      <c r="T55" s="260">
        <v>3</v>
      </c>
      <c r="U55" s="262" t="s">
        <v>48</v>
      </c>
      <c r="V55" s="250"/>
      <c r="W55" s="249"/>
      <c r="X55" s="225"/>
      <c r="Y55" s="249"/>
      <c r="Z55" s="225"/>
      <c r="AA55" s="226"/>
      <c r="AB55" s="225"/>
      <c r="AC55" s="261"/>
      <c r="AD55" s="225"/>
      <c r="AE55" s="261"/>
      <c r="AF55" s="225"/>
      <c r="AG55" s="262"/>
      <c r="AH55" s="808"/>
      <c r="AI55" s="261"/>
      <c r="AJ55" s="225"/>
      <c r="AK55" s="261"/>
      <c r="AL55" s="225"/>
      <c r="AM55" s="264"/>
      <c r="AN55" s="250"/>
      <c r="AO55" s="249"/>
      <c r="AP55" s="225"/>
      <c r="AQ55" s="249"/>
      <c r="AR55" s="225"/>
      <c r="AS55" s="226"/>
      <c r="AT55" s="225"/>
      <c r="AU55" s="249"/>
      <c r="AV55" s="225"/>
      <c r="AW55" s="249"/>
      <c r="AX55" s="225"/>
      <c r="AY55" s="227"/>
      <c r="AZ55" s="251"/>
      <c r="BA55" s="228"/>
      <c r="BB55" s="228"/>
      <c r="BC55" s="229"/>
      <c r="BD55" s="230"/>
      <c r="BE55" s="231"/>
      <c r="BF55" s="244"/>
      <c r="BG55" s="244"/>
    </row>
    <row r="56" spans="1:59" ht="15.75" customHeight="1" x14ac:dyDescent="0.3">
      <c r="A56" s="309" t="s">
        <v>157</v>
      </c>
      <c r="B56" s="310" t="s">
        <v>33</v>
      </c>
      <c r="C56" s="311" t="s">
        <v>158</v>
      </c>
      <c r="D56" s="248"/>
      <c r="E56" s="249"/>
      <c r="F56" s="225"/>
      <c r="G56" s="249"/>
      <c r="H56" s="225"/>
      <c r="I56" s="262"/>
      <c r="J56" s="263"/>
      <c r="K56" s="249"/>
      <c r="L56" s="225"/>
      <c r="M56" s="249"/>
      <c r="N56" s="225"/>
      <c r="O56" s="226"/>
      <c r="P56" s="312">
        <v>1</v>
      </c>
      <c r="Q56" s="261">
        <f>IF(P56*14=0,"",P56*14)</f>
        <v>14</v>
      </c>
      <c r="R56" s="260">
        <v>1</v>
      </c>
      <c r="S56" s="261">
        <f>IF(R56*14=0,"",R56*14)</f>
        <v>14</v>
      </c>
      <c r="T56" s="260">
        <v>3</v>
      </c>
      <c r="U56" s="262" t="s">
        <v>48</v>
      </c>
      <c r="V56" s="250"/>
      <c r="W56" s="249"/>
      <c r="X56" s="225"/>
      <c r="Y56" s="249"/>
      <c r="Z56" s="225"/>
      <c r="AA56" s="226"/>
      <c r="AB56" s="225"/>
      <c r="AC56" s="261"/>
      <c r="AD56" s="225"/>
      <c r="AE56" s="261"/>
      <c r="AF56" s="225"/>
      <c r="AG56" s="262"/>
      <c r="AH56" s="808"/>
      <c r="AI56" s="261"/>
      <c r="AJ56" s="225"/>
      <c r="AK56" s="261"/>
      <c r="AL56" s="225"/>
      <c r="AM56" s="264"/>
      <c r="AN56" s="250"/>
      <c r="AO56" s="249"/>
      <c r="AP56" s="225"/>
      <c r="AQ56" s="249"/>
      <c r="AR56" s="225"/>
      <c r="AS56" s="226"/>
      <c r="AT56" s="225"/>
      <c r="AU56" s="249"/>
      <c r="AV56" s="225"/>
      <c r="AW56" s="249"/>
      <c r="AX56" s="225"/>
      <c r="AY56" s="227"/>
      <c r="AZ56" s="251"/>
      <c r="BA56" s="228"/>
      <c r="BB56" s="228"/>
      <c r="BC56" s="229"/>
      <c r="BD56" s="230"/>
      <c r="BE56" s="231"/>
      <c r="BF56" s="244"/>
      <c r="BG56" s="244"/>
    </row>
    <row r="57" spans="1:59" s="782" customFormat="1" ht="15.75" customHeight="1" x14ac:dyDescent="0.3">
      <c r="A57" s="309" t="s">
        <v>501</v>
      </c>
      <c r="B57" s="310" t="s">
        <v>33</v>
      </c>
      <c r="C57" s="796" t="s">
        <v>500</v>
      </c>
      <c r="D57" s="812"/>
      <c r="E57" s="249"/>
      <c r="F57" s="225"/>
      <c r="G57" s="249"/>
      <c r="H57" s="813"/>
      <c r="I57" s="814"/>
      <c r="J57" s="815"/>
      <c r="K57" s="249"/>
      <c r="L57" s="225"/>
      <c r="M57" s="249"/>
      <c r="N57" s="813"/>
      <c r="O57" s="816"/>
      <c r="P57" s="312"/>
      <c r="Q57" s="261" t="str">
        <f t="shared" ref="Q57" si="247">IF(P57*14=0,"",P57*14)</f>
        <v/>
      </c>
      <c r="R57" s="260"/>
      <c r="S57" s="261" t="str">
        <f t="shared" ref="S57" si="248">IF(R57*14=0,"",R57*14)</f>
        <v/>
      </c>
      <c r="T57" s="260"/>
      <c r="U57" s="262"/>
      <c r="V57" s="250">
        <v>1</v>
      </c>
      <c r="W57" s="249">
        <f t="shared" ref="W57" si="249">IF(V57*14=0,"",V57*14)</f>
        <v>14</v>
      </c>
      <c r="X57" s="225">
        <v>1</v>
      </c>
      <c r="Y57" s="249">
        <f t="shared" ref="Y57" si="250">IF(X57*14=0,"",X57*14)</f>
        <v>14</v>
      </c>
      <c r="Z57" s="225">
        <v>2</v>
      </c>
      <c r="AA57" s="226" t="s">
        <v>48</v>
      </c>
      <c r="AB57" s="225"/>
      <c r="AC57" s="261"/>
      <c r="AD57" s="225"/>
      <c r="AE57" s="261"/>
      <c r="AF57" s="225"/>
      <c r="AG57" s="262"/>
      <c r="AH57" s="808"/>
      <c r="AI57" s="261"/>
      <c r="AJ57" s="225"/>
      <c r="AK57" s="261"/>
      <c r="AL57" s="225"/>
      <c r="AM57" s="264"/>
      <c r="AN57" s="250"/>
      <c r="AO57" s="249"/>
      <c r="AP57" s="225"/>
      <c r="AQ57" s="249"/>
      <c r="AR57" s="225"/>
      <c r="AS57" s="226"/>
      <c r="AT57" s="225"/>
      <c r="AU57" s="249"/>
      <c r="AV57" s="225"/>
      <c r="AW57" s="249"/>
      <c r="AX57" s="225"/>
      <c r="AY57" s="227"/>
      <c r="AZ57" s="251"/>
      <c r="BA57" s="228"/>
      <c r="BB57" s="228"/>
      <c r="BC57" s="229"/>
      <c r="BD57" s="230"/>
      <c r="BE57" s="231"/>
      <c r="BF57" s="817" t="s">
        <v>73</v>
      </c>
      <c r="BG57" s="818" t="s">
        <v>74</v>
      </c>
    </row>
    <row r="58" spans="1:59" s="782" customFormat="1" ht="15.75" customHeight="1" x14ac:dyDescent="0.25">
      <c r="A58" s="792" t="s">
        <v>159</v>
      </c>
      <c r="B58" s="731" t="s">
        <v>33</v>
      </c>
      <c r="C58" s="796" t="s">
        <v>160</v>
      </c>
      <c r="D58" s="743"/>
      <c r="E58" s="744"/>
      <c r="F58" s="745"/>
      <c r="G58" s="744"/>
      <c r="H58" s="745"/>
      <c r="I58" s="746"/>
      <c r="J58" s="747"/>
      <c r="K58" s="744"/>
      <c r="L58" s="745"/>
      <c r="M58" s="744"/>
      <c r="N58" s="745"/>
      <c r="O58" s="748"/>
      <c r="P58" s="745">
        <v>2</v>
      </c>
      <c r="Q58" s="744">
        <f>IF(P58*14=0,"",P58*14)</f>
        <v>28</v>
      </c>
      <c r="R58" s="745"/>
      <c r="S58" s="744"/>
      <c r="T58" s="745">
        <v>3</v>
      </c>
      <c r="U58" s="746" t="s">
        <v>48</v>
      </c>
      <c r="V58" s="747"/>
      <c r="W58" s="744"/>
      <c r="X58" s="745"/>
      <c r="Y58" s="744"/>
      <c r="Z58" s="745"/>
      <c r="AA58" s="748"/>
      <c r="AB58" s="260"/>
      <c r="AC58" s="261"/>
      <c r="AD58" s="260"/>
      <c r="AE58" s="261"/>
      <c r="AF58" s="260"/>
      <c r="AG58" s="262"/>
      <c r="AH58" s="263"/>
      <c r="AI58" s="261"/>
      <c r="AJ58" s="260"/>
      <c r="AK58" s="261"/>
      <c r="AL58" s="260"/>
      <c r="AM58" s="264"/>
      <c r="AN58" s="747"/>
      <c r="AO58" s="744"/>
      <c r="AP58" s="749"/>
      <c r="AQ58" s="744"/>
      <c r="AR58" s="749"/>
      <c r="AS58" s="750"/>
      <c r="AT58" s="745"/>
      <c r="AU58" s="744"/>
      <c r="AV58" s="745"/>
      <c r="AW58" s="744"/>
      <c r="AX58" s="745"/>
      <c r="AY58" s="745"/>
      <c r="AZ58" s="751"/>
      <c r="BA58" s="752"/>
      <c r="BB58" s="752"/>
      <c r="BC58" s="753"/>
      <c r="BD58" s="754"/>
      <c r="BE58" s="755"/>
      <c r="BF58" s="785" t="s">
        <v>81</v>
      </c>
      <c r="BG58" s="785" t="s">
        <v>66</v>
      </c>
    </row>
    <row r="59" spans="1:59" s="782" customFormat="1" ht="15.75" customHeight="1" x14ac:dyDescent="0.25">
      <c r="A59" s="797" t="s">
        <v>161</v>
      </c>
      <c r="B59" s="731" t="s">
        <v>33</v>
      </c>
      <c r="C59" s="798" t="s">
        <v>162</v>
      </c>
      <c r="D59" s="743"/>
      <c r="E59" s="744"/>
      <c r="F59" s="745"/>
      <c r="G59" s="744"/>
      <c r="H59" s="745"/>
      <c r="I59" s="746"/>
      <c r="J59" s="747"/>
      <c r="K59" s="744"/>
      <c r="L59" s="745"/>
      <c r="M59" s="744"/>
      <c r="N59" s="745"/>
      <c r="O59" s="748"/>
      <c r="P59" s="745"/>
      <c r="Q59" s="744"/>
      <c r="R59" s="745"/>
      <c r="S59" s="744"/>
      <c r="T59" s="745"/>
      <c r="U59" s="746"/>
      <c r="V59" s="747"/>
      <c r="W59" s="744"/>
      <c r="X59" s="745"/>
      <c r="Y59" s="744"/>
      <c r="Z59" s="745"/>
      <c r="AA59" s="748"/>
      <c r="AB59" s="260">
        <v>1</v>
      </c>
      <c r="AC59" s="261">
        <f t="shared" ref="AC59:AC66" si="251">IF(AB59*14=0,"",AB59*14)</f>
        <v>14</v>
      </c>
      <c r="AD59" s="260">
        <v>1</v>
      </c>
      <c r="AE59" s="261">
        <f t="shared" ref="AE59:AE66" si="252">IF(AD59*14=0,"",AD59*14)</f>
        <v>14</v>
      </c>
      <c r="AF59" s="260">
        <v>2</v>
      </c>
      <c r="AG59" s="262" t="s">
        <v>31</v>
      </c>
      <c r="AH59" s="263">
        <v>1</v>
      </c>
      <c r="AI59" s="261">
        <f t="shared" ref="AI59:AI66" si="253">IF(AH59*14=0,"",AH59*14)</f>
        <v>14</v>
      </c>
      <c r="AJ59" s="260">
        <v>1</v>
      </c>
      <c r="AK59" s="261">
        <f t="shared" ref="AK59:AK66" si="254">IF(AJ59*14=0,"",AJ59*14)</f>
        <v>14</v>
      </c>
      <c r="AL59" s="260">
        <v>2</v>
      </c>
      <c r="AM59" s="264" t="s">
        <v>31</v>
      </c>
      <c r="AN59" s="747"/>
      <c r="AO59" s="744"/>
      <c r="AP59" s="749"/>
      <c r="AQ59" s="744"/>
      <c r="AR59" s="749"/>
      <c r="AS59" s="750"/>
      <c r="AT59" s="745"/>
      <c r="AU59" s="744"/>
      <c r="AV59" s="745"/>
      <c r="AW59" s="744"/>
      <c r="AX59" s="745"/>
      <c r="AY59" s="745"/>
      <c r="AZ59" s="751"/>
      <c r="BA59" s="752"/>
      <c r="BB59" s="752"/>
      <c r="BC59" s="753"/>
      <c r="BD59" s="754"/>
      <c r="BE59" s="755"/>
      <c r="BF59" s="785" t="s">
        <v>78</v>
      </c>
      <c r="BG59" s="785" t="s">
        <v>112</v>
      </c>
    </row>
    <row r="60" spans="1:59" s="782" customFormat="1" ht="15.75" customHeight="1" x14ac:dyDescent="0.25">
      <c r="A60" s="797" t="s">
        <v>163</v>
      </c>
      <c r="B60" s="731" t="s">
        <v>33</v>
      </c>
      <c r="C60" s="799" t="s">
        <v>164</v>
      </c>
      <c r="D60" s="743"/>
      <c r="E60" s="744"/>
      <c r="F60" s="745"/>
      <c r="G60" s="744"/>
      <c r="H60" s="745"/>
      <c r="I60" s="746"/>
      <c r="J60" s="747"/>
      <c r="K60" s="744"/>
      <c r="L60" s="745"/>
      <c r="M60" s="744"/>
      <c r="N60" s="745"/>
      <c r="O60" s="748"/>
      <c r="P60" s="745"/>
      <c r="Q60" s="744"/>
      <c r="R60" s="745"/>
      <c r="S60" s="744"/>
      <c r="T60" s="745"/>
      <c r="U60" s="746"/>
      <c r="V60" s="747"/>
      <c r="W60" s="744"/>
      <c r="X60" s="745"/>
      <c r="Y60" s="744"/>
      <c r="Z60" s="745"/>
      <c r="AA60" s="748"/>
      <c r="AB60" s="260">
        <v>1</v>
      </c>
      <c r="AC60" s="261">
        <f t="shared" si="251"/>
        <v>14</v>
      </c>
      <c r="AD60" s="260">
        <v>1</v>
      </c>
      <c r="AE60" s="261">
        <f t="shared" si="252"/>
        <v>14</v>
      </c>
      <c r="AF60" s="260">
        <v>3</v>
      </c>
      <c r="AG60" s="262" t="s">
        <v>31</v>
      </c>
      <c r="AH60" s="263">
        <v>1</v>
      </c>
      <c r="AI60" s="261">
        <f t="shared" si="253"/>
        <v>14</v>
      </c>
      <c r="AJ60" s="260">
        <v>1</v>
      </c>
      <c r="AK60" s="261">
        <f t="shared" si="254"/>
        <v>14</v>
      </c>
      <c r="AL60" s="260">
        <v>2</v>
      </c>
      <c r="AM60" s="264" t="s">
        <v>31</v>
      </c>
      <c r="AN60" s="747"/>
      <c r="AO60" s="744"/>
      <c r="AP60" s="749"/>
      <c r="AQ60" s="744"/>
      <c r="AR60" s="749"/>
      <c r="AS60" s="750"/>
      <c r="AT60" s="745"/>
      <c r="AU60" s="744"/>
      <c r="AV60" s="745"/>
      <c r="AW60" s="744"/>
      <c r="AX60" s="745"/>
      <c r="AY60" s="745"/>
      <c r="AZ60" s="751"/>
      <c r="BA60" s="752"/>
      <c r="BB60" s="752"/>
      <c r="BC60" s="753"/>
      <c r="BD60" s="754"/>
      <c r="BE60" s="755"/>
      <c r="BF60" s="785" t="s">
        <v>78</v>
      </c>
      <c r="BG60" s="785" t="s">
        <v>112</v>
      </c>
    </row>
    <row r="61" spans="1:59" s="782" customFormat="1" ht="15.75" customHeight="1" x14ac:dyDescent="0.25">
      <c r="A61" s="797" t="s">
        <v>165</v>
      </c>
      <c r="B61" s="731" t="s">
        <v>33</v>
      </c>
      <c r="C61" s="800" t="s">
        <v>166</v>
      </c>
      <c r="D61" s="743"/>
      <c r="E61" s="744"/>
      <c r="F61" s="745"/>
      <c r="G61" s="744"/>
      <c r="H61" s="745"/>
      <c r="I61" s="746"/>
      <c r="J61" s="747"/>
      <c r="K61" s="744"/>
      <c r="L61" s="745"/>
      <c r="M61" s="744"/>
      <c r="N61" s="745"/>
      <c r="O61" s="748"/>
      <c r="P61" s="745"/>
      <c r="Q61" s="744"/>
      <c r="R61" s="745"/>
      <c r="S61" s="744"/>
      <c r="T61" s="745"/>
      <c r="U61" s="746"/>
      <c r="V61" s="747"/>
      <c r="W61" s="744"/>
      <c r="X61" s="745"/>
      <c r="Y61" s="744"/>
      <c r="Z61" s="745"/>
      <c r="AA61" s="748"/>
      <c r="AB61" s="260">
        <v>2</v>
      </c>
      <c r="AC61" s="261">
        <f t="shared" si="251"/>
        <v>28</v>
      </c>
      <c r="AD61" s="260"/>
      <c r="AE61" s="261" t="str">
        <f t="shared" si="252"/>
        <v/>
      </c>
      <c r="AF61" s="260">
        <v>2</v>
      </c>
      <c r="AG61" s="262" t="s">
        <v>31</v>
      </c>
      <c r="AH61" s="263">
        <v>1</v>
      </c>
      <c r="AI61" s="261">
        <f t="shared" si="253"/>
        <v>14</v>
      </c>
      <c r="AJ61" s="260">
        <v>1</v>
      </c>
      <c r="AK61" s="261">
        <f t="shared" si="254"/>
        <v>14</v>
      </c>
      <c r="AL61" s="260">
        <v>2</v>
      </c>
      <c r="AM61" s="264" t="s">
        <v>31</v>
      </c>
      <c r="AN61" s="747"/>
      <c r="AO61" s="744"/>
      <c r="AP61" s="749"/>
      <c r="AQ61" s="744"/>
      <c r="AR61" s="749"/>
      <c r="AS61" s="750"/>
      <c r="AT61" s="745"/>
      <c r="AU61" s="744"/>
      <c r="AV61" s="745"/>
      <c r="AW61" s="744"/>
      <c r="AX61" s="745"/>
      <c r="AY61" s="745"/>
      <c r="AZ61" s="751"/>
      <c r="BA61" s="752"/>
      <c r="BB61" s="752"/>
      <c r="BC61" s="753"/>
      <c r="BD61" s="754"/>
      <c r="BE61" s="755"/>
      <c r="BF61" s="785" t="s">
        <v>78</v>
      </c>
      <c r="BG61" s="811" t="s">
        <v>61</v>
      </c>
    </row>
    <row r="62" spans="1:59" s="782" customFormat="1" ht="15.75" customHeight="1" x14ac:dyDescent="0.25">
      <c r="A62" s="797" t="s">
        <v>167</v>
      </c>
      <c r="B62" s="731" t="s">
        <v>33</v>
      </c>
      <c r="C62" s="800" t="s">
        <v>168</v>
      </c>
      <c r="D62" s="743"/>
      <c r="E62" s="744"/>
      <c r="F62" s="745"/>
      <c r="G62" s="744"/>
      <c r="H62" s="745"/>
      <c r="I62" s="746"/>
      <c r="J62" s="747"/>
      <c r="K62" s="744"/>
      <c r="L62" s="745"/>
      <c r="M62" s="744"/>
      <c r="N62" s="745"/>
      <c r="O62" s="748"/>
      <c r="P62" s="745"/>
      <c r="Q62" s="744"/>
      <c r="R62" s="745"/>
      <c r="S62" s="744"/>
      <c r="T62" s="745"/>
      <c r="U62" s="746"/>
      <c r="V62" s="747"/>
      <c r="W62" s="744"/>
      <c r="X62" s="745"/>
      <c r="Y62" s="744"/>
      <c r="Z62" s="745"/>
      <c r="AA62" s="748"/>
      <c r="AB62" s="260">
        <v>1</v>
      </c>
      <c r="AC62" s="261">
        <f t="shared" si="251"/>
        <v>14</v>
      </c>
      <c r="AD62" s="260">
        <v>1</v>
      </c>
      <c r="AE62" s="261">
        <f t="shared" si="252"/>
        <v>14</v>
      </c>
      <c r="AF62" s="260">
        <v>2</v>
      </c>
      <c r="AG62" s="262" t="s">
        <v>31</v>
      </c>
      <c r="AH62" s="263">
        <v>1</v>
      </c>
      <c r="AI62" s="261">
        <f t="shared" si="253"/>
        <v>14</v>
      </c>
      <c r="AJ62" s="260">
        <v>1</v>
      </c>
      <c r="AK62" s="261">
        <f t="shared" si="254"/>
        <v>14</v>
      </c>
      <c r="AL62" s="260">
        <v>2</v>
      </c>
      <c r="AM62" s="264" t="s">
        <v>31</v>
      </c>
      <c r="AN62" s="747"/>
      <c r="AO62" s="744"/>
      <c r="AP62" s="749"/>
      <c r="AQ62" s="744"/>
      <c r="AR62" s="749"/>
      <c r="AS62" s="750"/>
      <c r="AT62" s="745"/>
      <c r="AU62" s="744"/>
      <c r="AV62" s="745"/>
      <c r="AW62" s="744"/>
      <c r="AX62" s="745"/>
      <c r="AY62" s="745"/>
      <c r="AZ62" s="751"/>
      <c r="BA62" s="752"/>
      <c r="BB62" s="752"/>
      <c r="BC62" s="753"/>
      <c r="BD62" s="754"/>
      <c r="BE62" s="755"/>
      <c r="BF62" s="785" t="s">
        <v>78</v>
      </c>
      <c r="BG62" s="785" t="s">
        <v>112</v>
      </c>
    </row>
    <row r="63" spans="1:59" s="782" customFormat="1" ht="15.75" customHeight="1" x14ac:dyDescent="0.25">
      <c r="A63" s="797" t="s">
        <v>169</v>
      </c>
      <c r="B63" s="731" t="s">
        <v>33</v>
      </c>
      <c r="C63" s="800" t="s">
        <v>170</v>
      </c>
      <c r="D63" s="743"/>
      <c r="E63" s="744"/>
      <c r="F63" s="745"/>
      <c r="G63" s="744"/>
      <c r="H63" s="745"/>
      <c r="I63" s="746"/>
      <c r="J63" s="747"/>
      <c r="K63" s="744"/>
      <c r="L63" s="745"/>
      <c r="M63" s="744"/>
      <c r="N63" s="745"/>
      <c r="O63" s="748"/>
      <c r="P63" s="745"/>
      <c r="Q63" s="744"/>
      <c r="R63" s="745"/>
      <c r="S63" s="744"/>
      <c r="T63" s="745"/>
      <c r="U63" s="746"/>
      <c r="V63" s="747"/>
      <c r="W63" s="744"/>
      <c r="X63" s="745"/>
      <c r="Y63" s="744"/>
      <c r="Z63" s="745"/>
      <c r="AA63" s="748"/>
      <c r="AB63" s="260">
        <v>1</v>
      </c>
      <c r="AC63" s="261">
        <f t="shared" si="251"/>
        <v>14</v>
      </c>
      <c r="AD63" s="260">
        <v>1</v>
      </c>
      <c r="AE63" s="261">
        <f t="shared" si="252"/>
        <v>14</v>
      </c>
      <c r="AF63" s="260">
        <v>2</v>
      </c>
      <c r="AG63" s="262" t="s">
        <v>31</v>
      </c>
      <c r="AH63" s="263">
        <v>1</v>
      </c>
      <c r="AI63" s="261">
        <f t="shared" si="253"/>
        <v>14</v>
      </c>
      <c r="AJ63" s="260">
        <v>1</v>
      </c>
      <c r="AK63" s="261">
        <f t="shared" si="254"/>
        <v>14</v>
      </c>
      <c r="AL63" s="260">
        <v>2</v>
      </c>
      <c r="AM63" s="264" t="s">
        <v>31</v>
      </c>
      <c r="AN63" s="747"/>
      <c r="AO63" s="744"/>
      <c r="AP63" s="749"/>
      <c r="AQ63" s="744"/>
      <c r="AR63" s="749"/>
      <c r="AS63" s="750"/>
      <c r="AT63" s="745"/>
      <c r="AU63" s="744"/>
      <c r="AV63" s="745"/>
      <c r="AW63" s="744"/>
      <c r="AX63" s="745"/>
      <c r="AY63" s="745"/>
      <c r="AZ63" s="751"/>
      <c r="BA63" s="752"/>
      <c r="BB63" s="752"/>
      <c r="BC63" s="753"/>
      <c r="BD63" s="754"/>
      <c r="BE63" s="755"/>
      <c r="BF63" s="785" t="s">
        <v>78</v>
      </c>
      <c r="BG63" s="785" t="s">
        <v>141</v>
      </c>
    </row>
    <row r="64" spans="1:59" s="782" customFormat="1" ht="15.75" customHeight="1" x14ac:dyDescent="0.25">
      <c r="A64" s="797" t="s">
        <v>171</v>
      </c>
      <c r="B64" s="731" t="s">
        <v>33</v>
      </c>
      <c r="C64" s="800" t="s">
        <v>172</v>
      </c>
      <c r="D64" s="743"/>
      <c r="E64" s="744"/>
      <c r="F64" s="745"/>
      <c r="G64" s="744"/>
      <c r="H64" s="745"/>
      <c r="I64" s="746"/>
      <c r="J64" s="747"/>
      <c r="K64" s="744"/>
      <c r="L64" s="745"/>
      <c r="M64" s="744"/>
      <c r="N64" s="745"/>
      <c r="O64" s="748"/>
      <c r="P64" s="745"/>
      <c r="Q64" s="744"/>
      <c r="R64" s="745"/>
      <c r="S64" s="744"/>
      <c r="T64" s="745"/>
      <c r="U64" s="746"/>
      <c r="V64" s="747"/>
      <c r="W64" s="744"/>
      <c r="X64" s="745"/>
      <c r="Y64" s="744"/>
      <c r="Z64" s="745"/>
      <c r="AA64" s="748"/>
      <c r="AB64" s="260">
        <v>1</v>
      </c>
      <c r="AC64" s="261">
        <f t="shared" si="251"/>
        <v>14</v>
      </c>
      <c r="AD64" s="260">
        <v>1</v>
      </c>
      <c r="AE64" s="261">
        <f t="shared" si="252"/>
        <v>14</v>
      </c>
      <c r="AF64" s="260">
        <v>3</v>
      </c>
      <c r="AG64" s="262" t="s">
        <v>31</v>
      </c>
      <c r="AH64" s="263">
        <v>1</v>
      </c>
      <c r="AI64" s="261">
        <f t="shared" si="253"/>
        <v>14</v>
      </c>
      <c r="AJ64" s="260">
        <v>1</v>
      </c>
      <c r="AK64" s="261">
        <f t="shared" si="254"/>
        <v>14</v>
      </c>
      <c r="AL64" s="260">
        <v>3</v>
      </c>
      <c r="AM64" s="264" t="s">
        <v>31</v>
      </c>
      <c r="AN64" s="747"/>
      <c r="AO64" s="744"/>
      <c r="AP64" s="749"/>
      <c r="AQ64" s="744"/>
      <c r="AR64" s="749"/>
      <c r="AS64" s="750"/>
      <c r="AT64" s="745"/>
      <c r="AU64" s="744"/>
      <c r="AV64" s="745"/>
      <c r="AW64" s="744"/>
      <c r="AX64" s="745"/>
      <c r="AY64" s="745"/>
      <c r="AZ64" s="751"/>
      <c r="BA64" s="752"/>
      <c r="BB64" s="752"/>
      <c r="BC64" s="753"/>
      <c r="BD64" s="754"/>
      <c r="BE64" s="755"/>
      <c r="BF64" s="785" t="s">
        <v>78</v>
      </c>
      <c r="BG64" s="785" t="s">
        <v>112</v>
      </c>
    </row>
    <row r="65" spans="1:59" s="782" customFormat="1" ht="15.75" customHeight="1" x14ac:dyDescent="0.25">
      <c r="A65" s="797" t="s">
        <v>173</v>
      </c>
      <c r="B65" s="731" t="s">
        <v>33</v>
      </c>
      <c r="C65" s="800" t="s">
        <v>174</v>
      </c>
      <c r="D65" s="743"/>
      <c r="E65" s="744"/>
      <c r="F65" s="745"/>
      <c r="G65" s="744"/>
      <c r="H65" s="745"/>
      <c r="I65" s="746"/>
      <c r="J65" s="747"/>
      <c r="K65" s="744"/>
      <c r="L65" s="745"/>
      <c r="M65" s="744"/>
      <c r="N65" s="745"/>
      <c r="O65" s="748"/>
      <c r="P65" s="745"/>
      <c r="Q65" s="744"/>
      <c r="R65" s="745"/>
      <c r="S65" s="744"/>
      <c r="T65" s="745"/>
      <c r="U65" s="746"/>
      <c r="V65" s="747"/>
      <c r="W65" s="744"/>
      <c r="X65" s="745"/>
      <c r="Y65" s="744"/>
      <c r="Z65" s="745"/>
      <c r="AA65" s="748"/>
      <c r="AB65" s="260">
        <v>1</v>
      </c>
      <c r="AC65" s="261">
        <f t="shared" si="251"/>
        <v>14</v>
      </c>
      <c r="AD65" s="260">
        <v>1</v>
      </c>
      <c r="AE65" s="261">
        <f t="shared" si="252"/>
        <v>14</v>
      </c>
      <c r="AF65" s="260">
        <v>3</v>
      </c>
      <c r="AG65" s="262" t="s">
        <v>31</v>
      </c>
      <c r="AH65" s="263">
        <v>1</v>
      </c>
      <c r="AI65" s="261">
        <f t="shared" si="253"/>
        <v>14</v>
      </c>
      <c r="AJ65" s="260">
        <v>1</v>
      </c>
      <c r="AK65" s="261">
        <f t="shared" si="254"/>
        <v>14</v>
      </c>
      <c r="AL65" s="260">
        <v>3</v>
      </c>
      <c r="AM65" s="264" t="s">
        <v>31</v>
      </c>
      <c r="AN65" s="747"/>
      <c r="AO65" s="744"/>
      <c r="AP65" s="749"/>
      <c r="AQ65" s="744"/>
      <c r="AR65" s="749"/>
      <c r="AS65" s="750"/>
      <c r="AT65" s="745"/>
      <c r="AU65" s="744"/>
      <c r="AV65" s="745"/>
      <c r="AW65" s="744"/>
      <c r="AX65" s="745"/>
      <c r="AY65" s="745"/>
      <c r="AZ65" s="751"/>
      <c r="BA65" s="752"/>
      <c r="BB65" s="752"/>
      <c r="BC65" s="753"/>
      <c r="BD65" s="754"/>
      <c r="BE65" s="755"/>
      <c r="BF65" s="785" t="s">
        <v>78</v>
      </c>
      <c r="BG65" s="785" t="s">
        <v>141</v>
      </c>
    </row>
    <row r="66" spans="1:59" s="782" customFormat="1" x14ac:dyDescent="0.25">
      <c r="A66" s="797" t="s">
        <v>175</v>
      </c>
      <c r="B66" s="731" t="s">
        <v>33</v>
      </c>
      <c r="C66" s="800" t="s">
        <v>176</v>
      </c>
      <c r="D66" s="743"/>
      <c r="E66" s="744"/>
      <c r="F66" s="745"/>
      <c r="G66" s="744"/>
      <c r="H66" s="745"/>
      <c r="I66" s="746"/>
      <c r="J66" s="747"/>
      <c r="K66" s="744"/>
      <c r="L66" s="745"/>
      <c r="M66" s="744"/>
      <c r="N66" s="745"/>
      <c r="O66" s="748"/>
      <c r="P66" s="745"/>
      <c r="Q66" s="744"/>
      <c r="R66" s="745"/>
      <c r="S66" s="744"/>
      <c r="T66" s="745"/>
      <c r="U66" s="746"/>
      <c r="V66" s="747"/>
      <c r="W66" s="744"/>
      <c r="X66" s="745"/>
      <c r="Y66" s="744"/>
      <c r="Z66" s="745"/>
      <c r="AA66" s="748"/>
      <c r="AB66" s="260">
        <v>1</v>
      </c>
      <c r="AC66" s="261">
        <f t="shared" si="251"/>
        <v>14</v>
      </c>
      <c r="AD66" s="260">
        <v>1</v>
      </c>
      <c r="AE66" s="261">
        <f t="shared" si="252"/>
        <v>14</v>
      </c>
      <c r="AF66" s="260">
        <v>2</v>
      </c>
      <c r="AG66" s="262" t="s">
        <v>31</v>
      </c>
      <c r="AH66" s="263">
        <v>1</v>
      </c>
      <c r="AI66" s="261">
        <f t="shared" si="253"/>
        <v>14</v>
      </c>
      <c r="AJ66" s="260">
        <v>1</v>
      </c>
      <c r="AK66" s="261">
        <f t="shared" si="254"/>
        <v>14</v>
      </c>
      <c r="AL66" s="260">
        <v>2</v>
      </c>
      <c r="AM66" s="264" t="s">
        <v>31</v>
      </c>
      <c r="AN66" s="747"/>
      <c r="AO66" s="744"/>
      <c r="AP66" s="749"/>
      <c r="AQ66" s="744"/>
      <c r="AR66" s="749"/>
      <c r="AS66" s="750"/>
      <c r="AT66" s="745"/>
      <c r="AU66" s="744"/>
      <c r="AV66" s="745"/>
      <c r="AW66" s="744"/>
      <c r="AX66" s="745"/>
      <c r="AY66" s="745"/>
      <c r="AZ66" s="751"/>
      <c r="BA66" s="752"/>
      <c r="BB66" s="752"/>
      <c r="BC66" s="753"/>
      <c r="BD66" s="754"/>
      <c r="BE66" s="755"/>
      <c r="BF66" s="785" t="s">
        <v>78</v>
      </c>
      <c r="BG66" s="785" t="s">
        <v>112</v>
      </c>
    </row>
    <row r="67" spans="1:59" s="782" customFormat="1" ht="15.75" customHeight="1" x14ac:dyDescent="0.25">
      <c r="A67" s="797" t="s">
        <v>486</v>
      </c>
      <c r="B67" s="731" t="s">
        <v>33</v>
      </c>
      <c r="C67" s="805" t="s">
        <v>108</v>
      </c>
      <c r="D67" s="743"/>
      <c r="E67" s="744" t="str">
        <f t="shared" ref="E67:E73" si="255">IF(D67*15=0,"",D67*15)</f>
        <v/>
      </c>
      <c r="F67" s="745"/>
      <c r="G67" s="744" t="str">
        <f t="shared" ref="G67:G73" si="256">IF(F67*15=0,"",F67*15)</f>
        <v/>
      </c>
      <c r="H67" s="745"/>
      <c r="I67" s="746"/>
      <c r="J67" s="747"/>
      <c r="K67" s="744" t="str">
        <f t="shared" ref="K67:K73" si="257">IF(J67*15=0,"",J67*15)</f>
        <v/>
      </c>
      <c r="L67" s="745"/>
      <c r="M67" s="744" t="str">
        <f t="shared" ref="M67:M73" si="258">IF(L67*15=0,"",L67*15)</f>
        <v/>
      </c>
      <c r="N67" s="745"/>
      <c r="O67" s="748"/>
      <c r="P67" s="745"/>
      <c r="Q67" s="744" t="str">
        <f t="shared" ref="Q67:Q73" si="259">IF(P67*15=0,"",P67*15)</f>
        <v/>
      </c>
      <c r="R67" s="745"/>
      <c r="S67" s="744" t="str">
        <f t="shared" ref="S67:S73" si="260">IF(R67*15=0,"",R67*15)</f>
        <v/>
      </c>
      <c r="T67" s="745"/>
      <c r="U67" s="746"/>
      <c r="V67" s="747"/>
      <c r="W67" s="744" t="str">
        <f t="shared" ref="W67:W73" si="261">IF(V67*15=0,"",V67*15)</f>
        <v/>
      </c>
      <c r="X67" s="745"/>
      <c r="Y67" s="744" t="str">
        <f t="shared" ref="Y67:Y73" si="262">IF(X67*15=0,"",X67*15)</f>
        <v/>
      </c>
      <c r="Z67" s="745"/>
      <c r="AA67" s="748"/>
      <c r="AB67" s="260">
        <v>1</v>
      </c>
      <c r="AC67" s="261">
        <f t="shared" ref="AC67:AC68" si="263">IF(AB67*14=0,"",AB67*14)</f>
        <v>14</v>
      </c>
      <c r="AD67" s="260">
        <v>1</v>
      </c>
      <c r="AE67" s="261">
        <f t="shared" ref="AE67:AE68" si="264">IF(AD67*14=0,"",AD67*14)</f>
        <v>14</v>
      </c>
      <c r="AF67" s="260">
        <v>3</v>
      </c>
      <c r="AG67" s="262" t="s">
        <v>48</v>
      </c>
      <c r="AH67" s="263"/>
      <c r="AI67" s="261" t="str">
        <f t="shared" ref="AI67:AI68" si="265">IF(AH67*15=0,"",AH67*15)</f>
        <v/>
      </c>
      <c r="AJ67" s="260"/>
      <c r="AK67" s="261" t="str">
        <f t="shared" ref="AK67:AK68" si="266">IF(AJ67*15=0,"",AJ67*15)</f>
        <v/>
      </c>
      <c r="AL67" s="260"/>
      <c r="AM67" s="264"/>
      <c r="AN67" s="747"/>
      <c r="AO67" s="744" t="str">
        <f t="shared" ref="AO67:AO69" si="267">IF(AN67*15=0,"",AN67*15)</f>
        <v/>
      </c>
      <c r="AP67" s="749"/>
      <c r="AQ67" s="744" t="str">
        <f t="shared" ref="AQ67:AQ69" si="268">IF(AP67*15=0,"",AP67*15)</f>
        <v/>
      </c>
      <c r="AR67" s="749"/>
      <c r="AS67" s="750"/>
      <c r="AT67" s="745"/>
      <c r="AU67" s="744" t="str">
        <f t="shared" ref="AU67:AU71" si="269">IF(AT67*15=0,"",AT67*15)</f>
        <v/>
      </c>
      <c r="AV67" s="745"/>
      <c r="AW67" s="744" t="str">
        <f t="shared" ref="AW67:AW71" si="270">IF(AV67*15=0,"",AV67*15)</f>
        <v/>
      </c>
      <c r="AX67" s="745"/>
      <c r="AY67" s="745"/>
      <c r="AZ67" s="751"/>
      <c r="BA67" s="752"/>
      <c r="BB67" s="752"/>
      <c r="BC67" s="753"/>
      <c r="BD67" s="754"/>
      <c r="BE67" s="755"/>
      <c r="BF67" s="785" t="s">
        <v>116</v>
      </c>
      <c r="BG67" s="785" t="s">
        <v>107</v>
      </c>
    </row>
    <row r="68" spans="1:59" s="782" customFormat="1" ht="15.75" customHeight="1" x14ac:dyDescent="0.25">
      <c r="A68" s="797" t="s">
        <v>487</v>
      </c>
      <c r="B68" s="731" t="s">
        <v>33</v>
      </c>
      <c r="C68" s="805" t="s">
        <v>177</v>
      </c>
      <c r="D68" s="743"/>
      <c r="E68" s="744" t="str">
        <f t="shared" si="255"/>
        <v/>
      </c>
      <c r="F68" s="745"/>
      <c r="G68" s="744" t="str">
        <f t="shared" si="256"/>
        <v/>
      </c>
      <c r="H68" s="745"/>
      <c r="I68" s="746"/>
      <c r="J68" s="747"/>
      <c r="K68" s="744" t="str">
        <f t="shared" si="257"/>
        <v/>
      </c>
      <c r="L68" s="745"/>
      <c r="M68" s="744" t="str">
        <f t="shared" si="258"/>
        <v/>
      </c>
      <c r="N68" s="745"/>
      <c r="O68" s="748"/>
      <c r="P68" s="745"/>
      <c r="Q68" s="744" t="str">
        <f t="shared" si="259"/>
        <v/>
      </c>
      <c r="R68" s="745"/>
      <c r="S68" s="744" t="str">
        <f t="shared" si="260"/>
        <v/>
      </c>
      <c r="T68" s="745"/>
      <c r="U68" s="746"/>
      <c r="V68" s="747"/>
      <c r="W68" s="744" t="str">
        <f t="shared" si="261"/>
        <v/>
      </c>
      <c r="X68" s="745"/>
      <c r="Y68" s="744" t="str">
        <f t="shared" si="262"/>
        <v/>
      </c>
      <c r="Z68" s="745"/>
      <c r="AA68" s="748"/>
      <c r="AB68" s="260">
        <v>1</v>
      </c>
      <c r="AC68" s="261">
        <f t="shared" si="263"/>
        <v>14</v>
      </c>
      <c r="AD68" s="260">
        <v>1</v>
      </c>
      <c r="AE68" s="261">
        <f t="shared" si="264"/>
        <v>14</v>
      </c>
      <c r="AF68" s="260">
        <v>3</v>
      </c>
      <c r="AG68" s="262" t="s">
        <v>48</v>
      </c>
      <c r="AH68" s="263"/>
      <c r="AI68" s="261" t="str">
        <f t="shared" si="265"/>
        <v/>
      </c>
      <c r="AJ68" s="260"/>
      <c r="AK68" s="261" t="str">
        <f t="shared" si="266"/>
        <v/>
      </c>
      <c r="AL68" s="260"/>
      <c r="AM68" s="264"/>
      <c r="AN68" s="747"/>
      <c r="AO68" s="744" t="str">
        <f t="shared" si="267"/>
        <v/>
      </c>
      <c r="AP68" s="749"/>
      <c r="AQ68" s="744" t="str">
        <f t="shared" si="268"/>
        <v/>
      </c>
      <c r="AR68" s="749"/>
      <c r="AS68" s="750"/>
      <c r="AT68" s="745"/>
      <c r="AU68" s="744" t="str">
        <f t="shared" si="269"/>
        <v/>
      </c>
      <c r="AV68" s="745"/>
      <c r="AW68" s="744" t="str">
        <f t="shared" si="270"/>
        <v/>
      </c>
      <c r="AX68" s="745"/>
      <c r="AY68" s="745"/>
      <c r="AZ68" s="751"/>
      <c r="BA68" s="752"/>
      <c r="BB68" s="752"/>
      <c r="BC68" s="753"/>
      <c r="BD68" s="754"/>
      <c r="BE68" s="755"/>
      <c r="BF68" s="785" t="s">
        <v>178</v>
      </c>
      <c r="BG68" s="785" t="s">
        <v>137</v>
      </c>
    </row>
    <row r="69" spans="1:59" s="782" customFormat="1" ht="15.75" customHeight="1" x14ac:dyDescent="0.25">
      <c r="A69" s="801" t="s">
        <v>488</v>
      </c>
      <c r="B69" s="731" t="s">
        <v>33</v>
      </c>
      <c r="C69" s="809" t="s">
        <v>180</v>
      </c>
      <c r="D69" s="743"/>
      <c r="E69" s="744" t="str">
        <f t="shared" si="255"/>
        <v/>
      </c>
      <c r="F69" s="745"/>
      <c r="G69" s="744" t="str">
        <f t="shared" si="256"/>
        <v/>
      </c>
      <c r="H69" s="745"/>
      <c r="I69" s="746"/>
      <c r="J69" s="747"/>
      <c r="K69" s="744" t="str">
        <f t="shared" si="257"/>
        <v/>
      </c>
      <c r="L69" s="745"/>
      <c r="M69" s="744" t="str">
        <f t="shared" si="258"/>
        <v/>
      </c>
      <c r="N69" s="745"/>
      <c r="O69" s="748"/>
      <c r="P69" s="745"/>
      <c r="Q69" s="744" t="str">
        <f t="shared" si="259"/>
        <v/>
      </c>
      <c r="R69" s="745"/>
      <c r="S69" s="744" t="str">
        <f t="shared" si="260"/>
        <v/>
      </c>
      <c r="T69" s="745"/>
      <c r="U69" s="746"/>
      <c r="V69" s="747"/>
      <c r="W69" s="744" t="str">
        <f t="shared" si="261"/>
        <v/>
      </c>
      <c r="X69" s="745"/>
      <c r="Y69" s="744" t="str">
        <f t="shared" si="262"/>
        <v/>
      </c>
      <c r="Z69" s="745"/>
      <c r="AA69" s="748"/>
      <c r="AB69" s="260"/>
      <c r="AC69" s="261" t="str">
        <f t="shared" ref="AC69:AC73" si="271">IF(AB69*15=0,"",AB69*15)</f>
        <v/>
      </c>
      <c r="AD69" s="260"/>
      <c r="AE69" s="261" t="str">
        <f t="shared" ref="AE69:AE73" si="272">IF(AD69*15=0,"",AD69*15)</f>
        <v/>
      </c>
      <c r="AF69" s="260"/>
      <c r="AG69" s="262"/>
      <c r="AH69" s="263">
        <v>1</v>
      </c>
      <c r="AI69" s="261">
        <f t="shared" ref="AI69:AI71" si="273">IF(AH69*14=0,"",AH69*14)</f>
        <v>14</v>
      </c>
      <c r="AJ69" s="260">
        <v>1</v>
      </c>
      <c r="AK69" s="261">
        <f t="shared" ref="AK69:AK71" si="274">IF(AJ69*14=0,"",AJ69*14)</f>
        <v>14</v>
      </c>
      <c r="AL69" s="260">
        <v>3</v>
      </c>
      <c r="AM69" s="264" t="s">
        <v>48</v>
      </c>
      <c r="AN69" s="747"/>
      <c r="AO69" s="744" t="str">
        <f t="shared" si="267"/>
        <v/>
      </c>
      <c r="AP69" s="749"/>
      <c r="AQ69" s="744" t="str">
        <f t="shared" si="268"/>
        <v/>
      </c>
      <c r="AR69" s="749"/>
      <c r="AS69" s="750"/>
      <c r="AT69" s="745"/>
      <c r="AU69" s="744" t="str">
        <f t="shared" si="269"/>
        <v/>
      </c>
      <c r="AV69" s="745"/>
      <c r="AW69" s="744" t="str">
        <f t="shared" si="270"/>
        <v/>
      </c>
      <c r="AX69" s="745"/>
      <c r="AY69" s="745"/>
      <c r="AZ69" s="751"/>
      <c r="BA69" s="752"/>
      <c r="BB69" s="752"/>
      <c r="BC69" s="753"/>
      <c r="BD69" s="754"/>
      <c r="BE69" s="755"/>
      <c r="BF69" s="785" t="s">
        <v>81</v>
      </c>
      <c r="BG69" s="811" t="s">
        <v>56</v>
      </c>
    </row>
    <row r="70" spans="1:59" s="782" customFormat="1" ht="15.75" customHeight="1" x14ac:dyDescent="0.25">
      <c r="A70" s="801" t="s">
        <v>489</v>
      </c>
      <c r="B70" s="731" t="s">
        <v>33</v>
      </c>
      <c r="C70" s="805" t="s">
        <v>181</v>
      </c>
      <c r="D70" s="743"/>
      <c r="E70" s="744" t="str">
        <f t="shared" si="255"/>
        <v/>
      </c>
      <c r="F70" s="745"/>
      <c r="G70" s="744" t="str">
        <f t="shared" si="256"/>
        <v/>
      </c>
      <c r="H70" s="745"/>
      <c r="I70" s="746"/>
      <c r="J70" s="747"/>
      <c r="K70" s="744" t="str">
        <f t="shared" si="257"/>
        <v/>
      </c>
      <c r="L70" s="745"/>
      <c r="M70" s="744" t="str">
        <f t="shared" si="258"/>
        <v/>
      </c>
      <c r="N70" s="745"/>
      <c r="O70" s="748"/>
      <c r="P70" s="745"/>
      <c r="Q70" s="744" t="str">
        <f t="shared" si="259"/>
        <v/>
      </c>
      <c r="R70" s="745"/>
      <c r="S70" s="744" t="str">
        <f t="shared" si="260"/>
        <v/>
      </c>
      <c r="T70" s="745"/>
      <c r="U70" s="746"/>
      <c r="V70" s="747"/>
      <c r="W70" s="744" t="str">
        <f t="shared" si="261"/>
        <v/>
      </c>
      <c r="X70" s="745"/>
      <c r="Y70" s="744" t="str">
        <f t="shared" si="262"/>
        <v/>
      </c>
      <c r="Z70" s="745"/>
      <c r="AA70" s="748"/>
      <c r="AB70" s="260"/>
      <c r="AC70" s="261" t="str">
        <f t="shared" si="271"/>
        <v/>
      </c>
      <c r="AD70" s="260"/>
      <c r="AE70" s="261" t="str">
        <f t="shared" si="272"/>
        <v/>
      </c>
      <c r="AF70" s="260"/>
      <c r="AG70" s="262"/>
      <c r="AH70" s="263">
        <v>1</v>
      </c>
      <c r="AI70" s="261">
        <f t="shared" si="273"/>
        <v>14</v>
      </c>
      <c r="AJ70" s="260">
        <v>1</v>
      </c>
      <c r="AK70" s="261">
        <f t="shared" si="274"/>
        <v>14</v>
      </c>
      <c r="AL70" s="260">
        <v>3</v>
      </c>
      <c r="AM70" s="264" t="s">
        <v>48</v>
      </c>
      <c r="AN70" s="747"/>
      <c r="AO70" s="744" t="str">
        <f t="shared" ref="AO70:AO72" si="275">IF(AN70*14=0,"",AN70*14)</f>
        <v/>
      </c>
      <c r="AP70" s="749"/>
      <c r="AQ70" s="744" t="str">
        <f t="shared" ref="AQ70:AQ72" si="276">IF(AP70*14=0,"",AP70*14)</f>
        <v/>
      </c>
      <c r="AR70" s="749"/>
      <c r="AS70" s="750"/>
      <c r="AT70" s="745"/>
      <c r="AU70" s="744" t="str">
        <f t="shared" si="269"/>
        <v/>
      </c>
      <c r="AV70" s="745"/>
      <c r="AW70" s="744" t="str">
        <f t="shared" si="270"/>
        <v/>
      </c>
      <c r="AX70" s="745"/>
      <c r="AY70" s="745"/>
      <c r="AZ70" s="751"/>
      <c r="BA70" s="752"/>
      <c r="BB70" s="752"/>
      <c r="BC70" s="753"/>
      <c r="BD70" s="754"/>
      <c r="BE70" s="755"/>
      <c r="BF70" s="785" t="s">
        <v>81</v>
      </c>
      <c r="BG70" s="811" t="s">
        <v>98</v>
      </c>
    </row>
    <row r="71" spans="1:59" s="782" customFormat="1" ht="15.75" customHeight="1" x14ac:dyDescent="0.25">
      <c r="A71" s="801" t="s">
        <v>490</v>
      </c>
      <c r="B71" s="731" t="s">
        <v>33</v>
      </c>
      <c r="C71" s="805" t="s">
        <v>182</v>
      </c>
      <c r="D71" s="743"/>
      <c r="E71" s="744" t="str">
        <f t="shared" si="255"/>
        <v/>
      </c>
      <c r="F71" s="745"/>
      <c r="G71" s="744" t="str">
        <f t="shared" si="256"/>
        <v/>
      </c>
      <c r="H71" s="745"/>
      <c r="I71" s="746"/>
      <c r="J71" s="747"/>
      <c r="K71" s="744" t="str">
        <f t="shared" si="257"/>
        <v/>
      </c>
      <c r="L71" s="745"/>
      <c r="M71" s="744" t="str">
        <f t="shared" si="258"/>
        <v/>
      </c>
      <c r="N71" s="745"/>
      <c r="O71" s="748"/>
      <c r="P71" s="745"/>
      <c r="Q71" s="744" t="str">
        <f t="shared" si="259"/>
        <v/>
      </c>
      <c r="R71" s="745"/>
      <c r="S71" s="744" t="str">
        <f t="shared" si="260"/>
        <v/>
      </c>
      <c r="T71" s="745"/>
      <c r="U71" s="746"/>
      <c r="V71" s="747"/>
      <c r="W71" s="744" t="str">
        <f t="shared" si="261"/>
        <v/>
      </c>
      <c r="X71" s="745"/>
      <c r="Y71" s="744" t="str">
        <f t="shared" si="262"/>
        <v/>
      </c>
      <c r="Z71" s="745"/>
      <c r="AA71" s="748"/>
      <c r="AB71" s="260"/>
      <c r="AC71" s="261" t="str">
        <f t="shared" si="271"/>
        <v/>
      </c>
      <c r="AD71" s="260"/>
      <c r="AE71" s="261" t="str">
        <f t="shared" si="272"/>
        <v/>
      </c>
      <c r="AF71" s="260"/>
      <c r="AG71" s="262"/>
      <c r="AH71" s="263"/>
      <c r="AI71" s="261" t="str">
        <f t="shared" si="273"/>
        <v/>
      </c>
      <c r="AJ71" s="260"/>
      <c r="AK71" s="261" t="str">
        <f t="shared" si="274"/>
        <v/>
      </c>
      <c r="AL71" s="260"/>
      <c r="AM71" s="264"/>
      <c r="AN71" s="747">
        <v>1</v>
      </c>
      <c r="AO71" s="744">
        <f t="shared" si="275"/>
        <v>14</v>
      </c>
      <c r="AP71" s="749">
        <v>1</v>
      </c>
      <c r="AQ71" s="744">
        <f t="shared" si="276"/>
        <v>14</v>
      </c>
      <c r="AR71" s="749">
        <v>3</v>
      </c>
      <c r="AS71" s="750" t="s">
        <v>48</v>
      </c>
      <c r="AT71" s="745"/>
      <c r="AU71" s="744" t="str">
        <f t="shared" si="269"/>
        <v/>
      </c>
      <c r="AV71" s="745"/>
      <c r="AW71" s="744" t="str">
        <f t="shared" si="270"/>
        <v/>
      </c>
      <c r="AX71" s="745"/>
      <c r="AY71" s="745"/>
      <c r="AZ71" s="751"/>
      <c r="BA71" s="752"/>
      <c r="BB71" s="752"/>
      <c r="BC71" s="753"/>
      <c r="BD71" s="754"/>
      <c r="BE71" s="755"/>
      <c r="BF71" s="781" t="s">
        <v>81</v>
      </c>
      <c r="BG71" s="305" t="s">
        <v>56</v>
      </c>
    </row>
    <row r="72" spans="1:59" s="784" customFormat="1" ht="18.75" customHeight="1" x14ac:dyDescent="0.25">
      <c r="A72" s="801" t="s">
        <v>491</v>
      </c>
      <c r="B72" s="731" t="s">
        <v>33</v>
      </c>
      <c r="C72" s="805" t="s">
        <v>183</v>
      </c>
      <c r="D72" s="743"/>
      <c r="E72" s="744" t="str">
        <f t="shared" si="255"/>
        <v/>
      </c>
      <c r="F72" s="745"/>
      <c r="G72" s="744" t="str">
        <f t="shared" si="256"/>
        <v/>
      </c>
      <c r="H72" s="745"/>
      <c r="I72" s="746"/>
      <c r="J72" s="747"/>
      <c r="K72" s="744" t="str">
        <f t="shared" si="257"/>
        <v/>
      </c>
      <c r="L72" s="745"/>
      <c r="M72" s="744" t="str">
        <f t="shared" si="258"/>
        <v/>
      </c>
      <c r="N72" s="745"/>
      <c r="O72" s="748"/>
      <c r="P72" s="745"/>
      <c r="Q72" s="744" t="str">
        <f>IF(P72*15=0,"",P72*15)</f>
        <v/>
      </c>
      <c r="R72" s="745"/>
      <c r="S72" s="744" t="str">
        <f>IF(R72*15=0,"",R72*15)</f>
        <v/>
      </c>
      <c r="T72" s="745"/>
      <c r="U72" s="746"/>
      <c r="V72" s="747"/>
      <c r="W72" s="744" t="str">
        <f>IF(V72*15=0,"",V72*15)</f>
        <v/>
      </c>
      <c r="X72" s="745"/>
      <c r="Y72" s="744" t="str">
        <f>IF(X72*15=0,"",X72*15)</f>
        <v/>
      </c>
      <c r="Z72" s="745"/>
      <c r="AA72" s="748"/>
      <c r="AB72" s="260"/>
      <c r="AC72" s="261" t="str">
        <f t="shared" si="271"/>
        <v/>
      </c>
      <c r="AD72" s="260"/>
      <c r="AE72" s="261" t="str">
        <f t="shared" si="272"/>
        <v/>
      </c>
      <c r="AF72" s="260"/>
      <c r="AG72" s="262"/>
      <c r="AH72" s="263">
        <v>1</v>
      </c>
      <c r="AI72" s="261">
        <f t="shared" ref="AI72" si="277">IF(AH72*14=0,"",AH72*14)</f>
        <v>14</v>
      </c>
      <c r="AJ72" s="260">
        <v>1</v>
      </c>
      <c r="AK72" s="261">
        <f t="shared" ref="AK72" si="278">IF(AJ72*14=0,"",AJ72*14)</f>
        <v>14</v>
      </c>
      <c r="AL72" s="260">
        <v>3</v>
      </c>
      <c r="AM72" s="264" t="s">
        <v>48</v>
      </c>
      <c r="AN72" s="747"/>
      <c r="AO72" s="744" t="str">
        <f t="shared" si="275"/>
        <v/>
      </c>
      <c r="AP72" s="749"/>
      <c r="AQ72" s="744" t="str">
        <f t="shared" si="276"/>
        <v/>
      </c>
      <c r="AR72" s="749"/>
      <c r="AS72" s="750"/>
      <c r="AT72" s="745"/>
      <c r="AU72" s="744" t="str">
        <f>IF(AT72*15=0,"",AT72*15)</f>
        <v/>
      </c>
      <c r="AV72" s="745"/>
      <c r="AW72" s="744" t="str">
        <f>IF(AV72*15=0,"",AV72*15)</f>
        <v/>
      </c>
      <c r="AX72" s="745"/>
      <c r="AY72" s="745"/>
      <c r="AZ72" s="751"/>
      <c r="BA72" s="752"/>
      <c r="BB72" s="752"/>
      <c r="BC72" s="753"/>
      <c r="BD72" s="754"/>
      <c r="BE72" s="755"/>
      <c r="BF72" s="781" t="s">
        <v>178</v>
      </c>
      <c r="BG72" s="305" t="s">
        <v>119</v>
      </c>
    </row>
    <row r="73" spans="1:59" s="784" customFormat="1" ht="15.75" customHeight="1" x14ac:dyDescent="0.25">
      <c r="A73" s="801" t="s">
        <v>492</v>
      </c>
      <c r="B73" s="731" t="s">
        <v>33</v>
      </c>
      <c r="C73" s="805" t="s">
        <v>184</v>
      </c>
      <c r="D73" s="743"/>
      <c r="E73" s="744" t="str">
        <f t="shared" si="255"/>
        <v/>
      </c>
      <c r="F73" s="745"/>
      <c r="G73" s="744" t="str">
        <f t="shared" si="256"/>
        <v/>
      </c>
      <c r="H73" s="745"/>
      <c r="I73" s="746"/>
      <c r="J73" s="747"/>
      <c r="K73" s="744" t="str">
        <f t="shared" si="257"/>
        <v/>
      </c>
      <c r="L73" s="745"/>
      <c r="M73" s="744" t="str">
        <f t="shared" si="258"/>
        <v/>
      </c>
      <c r="N73" s="745"/>
      <c r="O73" s="748"/>
      <c r="P73" s="745"/>
      <c r="Q73" s="744" t="str">
        <f t="shared" si="259"/>
        <v/>
      </c>
      <c r="R73" s="745"/>
      <c r="S73" s="744" t="str">
        <f t="shared" si="260"/>
        <v/>
      </c>
      <c r="T73" s="745"/>
      <c r="U73" s="746"/>
      <c r="V73" s="747"/>
      <c r="W73" s="744" t="str">
        <f t="shared" si="261"/>
        <v/>
      </c>
      <c r="X73" s="745"/>
      <c r="Y73" s="744" t="str">
        <f t="shared" si="262"/>
        <v/>
      </c>
      <c r="Z73" s="745"/>
      <c r="AA73" s="748"/>
      <c r="AB73" s="260"/>
      <c r="AC73" s="261" t="str">
        <f t="shared" si="271"/>
        <v/>
      </c>
      <c r="AD73" s="260"/>
      <c r="AE73" s="261" t="str">
        <f t="shared" si="272"/>
        <v/>
      </c>
      <c r="AF73" s="260"/>
      <c r="AG73" s="262"/>
      <c r="AH73" s="263"/>
      <c r="AI73" s="261" t="str">
        <f t="shared" ref="AI73" si="279">IF(AH73*15=0,"",AH73*15)</f>
        <v/>
      </c>
      <c r="AJ73" s="260"/>
      <c r="AK73" s="261" t="str">
        <f t="shared" ref="AK73" si="280">IF(AJ73*15=0,"",AJ73*15)</f>
        <v/>
      </c>
      <c r="AL73" s="260"/>
      <c r="AM73" s="264"/>
      <c r="AN73" s="747">
        <v>1</v>
      </c>
      <c r="AO73" s="744">
        <f t="shared" ref="AO73" si="281">IF(AN73*14=0,"",AN73*14)</f>
        <v>14</v>
      </c>
      <c r="AP73" s="749">
        <v>1</v>
      </c>
      <c r="AQ73" s="744">
        <f t="shared" ref="AQ73" si="282">IF(AP73*14=0,"",AP73*14)</f>
        <v>14</v>
      </c>
      <c r="AR73" s="749">
        <v>3</v>
      </c>
      <c r="AS73" s="750" t="s">
        <v>48</v>
      </c>
      <c r="AT73" s="745"/>
      <c r="AU73" s="744" t="str">
        <f t="shared" ref="AU73" si="283">IF(AT73*14=0,"",AT73*14)</f>
        <v/>
      </c>
      <c r="AV73" s="745"/>
      <c r="AW73" s="744" t="str">
        <f t="shared" ref="AW73" si="284">IF(AV73*14=0,"",AV73*14)</f>
        <v/>
      </c>
      <c r="AX73" s="745"/>
      <c r="AY73" s="745"/>
      <c r="AZ73" s="751"/>
      <c r="BA73" s="752"/>
      <c r="BB73" s="752"/>
      <c r="BC73" s="753"/>
      <c r="BD73" s="754"/>
      <c r="BE73" s="755"/>
      <c r="BF73" s="781" t="s">
        <v>116</v>
      </c>
      <c r="BG73" s="305" t="s">
        <v>95</v>
      </c>
    </row>
    <row r="74" spans="1:59" s="784" customFormat="1" ht="15.75" customHeight="1" x14ac:dyDescent="0.25">
      <c r="A74" s="801" t="s">
        <v>493</v>
      </c>
      <c r="B74" s="731" t="s">
        <v>33</v>
      </c>
      <c r="C74" s="805" t="s">
        <v>185</v>
      </c>
      <c r="D74" s="743"/>
      <c r="E74" s="744" t="str">
        <f t="shared" ref="E74" si="285">IF(D74*15=0,"",D74*15)</f>
        <v/>
      </c>
      <c r="F74" s="745"/>
      <c r="G74" s="744" t="str">
        <f t="shared" ref="G74" si="286">IF(F74*15=0,"",F74*15)</f>
        <v/>
      </c>
      <c r="H74" s="745"/>
      <c r="I74" s="746"/>
      <c r="J74" s="747"/>
      <c r="K74" s="744" t="str">
        <f t="shared" ref="K74" si="287">IF(J74*15=0,"",J74*15)</f>
        <v/>
      </c>
      <c r="L74" s="745"/>
      <c r="M74" s="744" t="str">
        <f t="shared" ref="M74" si="288">IF(L74*15=0,"",L74*15)</f>
        <v/>
      </c>
      <c r="N74" s="745"/>
      <c r="O74" s="748"/>
      <c r="P74" s="745"/>
      <c r="Q74" s="744" t="str">
        <f t="shared" ref="Q74" si="289">IF(P74*15=0,"",P74*15)</f>
        <v/>
      </c>
      <c r="R74" s="745"/>
      <c r="S74" s="744" t="str">
        <f t="shared" ref="S74" si="290">IF(R74*15=0,"",R74*15)</f>
        <v/>
      </c>
      <c r="T74" s="745"/>
      <c r="U74" s="746"/>
      <c r="V74" s="747"/>
      <c r="W74" s="744" t="str">
        <f t="shared" ref="W74" si="291">IF(V74*15=0,"",V74*15)</f>
        <v/>
      </c>
      <c r="X74" s="745"/>
      <c r="Y74" s="744" t="str">
        <f t="shared" ref="Y74" si="292">IF(X74*15=0,"",X74*15)</f>
        <v/>
      </c>
      <c r="Z74" s="745"/>
      <c r="AA74" s="748"/>
      <c r="AB74" s="260"/>
      <c r="AC74" s="261" t="str">
        <f t="shared" ref="AC74" si="293">IF(AB74*15=0,"",AB74*15)</f>
        <v/>
      </c>
      <c r="AD74" s="260"/>
      <c r="AE74" s="261" t="str">
        <f t="shared" ref="AE74" si="294">IF(AD74*15=0,"",AD74*15)</f>
        <v/>
      </c>
      <c r="AF74" s="260"/>
      <c r="AG74" s="262"/>
      <c r="AH74" s="263"/>
      <c r="AI74" s="261" t="str">
        <f t="shared" ref="AI74" si="295">IF(AH74*15=0,"",AH74*15)</f>
        <v/>
      </c>
      <c r="AJ74" s="260"/>
      <c r="AK74" s="261" t="str">
        <f t="shared" ref="AK74" si="296">IF(AJ74*15=0,"",AJ74*15)</f>
        <v/>
      </c>
      <c r="AL74" s="260"/>
      <c r="AM74" s="264"/>
      <c r="AN74" s="747">
        <v>1</v>
      </c>
      <c r="AO74" s="744">
        <f t="shared" ref="AO74" si="297">IF(AN74*14=0,"",AN74*14)</f>
        <v>14</v>
      </c>
      <c r="AP74" s="749">
        <v>1</v>
      </c>
      <c r="AQ74" s="744">
        <f t="shared" ref="AQ74" si="298">IF(AP74*14=0,"",AP74*14)</f>
        <v>14</v>
      </c>
      <c r="AR74" s="749">
        <v>3</v>
      </c>
      <c r="AS74" s="750" t="s">
        <v>48</v>
      </c>
      <c r="AT74" s="745"/>
      <c r="AU74" s="744" t="str">
        <f t="shared" ref="AU74:AU77" si="299">IF(AT74*14=0,"",AT74*14)</f>
        <v/>
      </c>
      <c r="AV74" s="745"/>
      <c r="AW74" s="744" t="str">
        <f t="shared" ref="AW74:AW77" si="300">IF(AV74*14=0,"",AV74*14)</f>
        <v/>
      </c>
      <c r="AX74" s="745"/>
      <c r="AY74" s="745"/>
      <c r="AZ74" s="751"/>
      <c r="BA74" s="752"/>
      <c r="BB74" s="752"/>
      <c r="BC74" s="753"/>
      <c r="BD74" s="754"/>
      <c r="BE74" s="755"/>
      <c r="BF74" s="781" t="s">
        <v>178</v>
      </c>
      <c r="BG74" s="305" t="s">
        <v>119</v>
      </c>
    </row>
    <row r="75" spans="1:59" s="782" customFormat="1" ht="15.75" customHeight="1" x14ac:dyDescent="0.25">
      <c r="A75" s="802" t="s">
        <v>186</v>
      </c>
      <c r="B75" s="731" t="s">
        <v>33</v>
      </c>
      <c r="C75" s="806" t="s">
        <v>187</v>
      </c>
      <c r="D75" s="743"/>
      <c r="E75" s="744" t="str">
        <f t="shared" ref="E75:E77" si="301">IF(D75*14=0,"",D75*14)</f>
        <v/>
      </c>
      <c r="F75" s="745"/>
      <c r="G75" s="744" t="str">
        <f t="shared" ref="G75:G77" si="302">IF(F75*14=0,"",F75*14)</f>
        <v/>
      </c>
      <c r="H75" s="745"/>
      <c r="I75" s="746"/>
      <c r="J75" s="747"/>
      <c r="K75" s="744" t="str">
        <f t="shared" ref="K75:K77" si="303">IF(J75*14=0,"",J75*14)</f>
        <v/>
      </c>
      <c r="L75" s="745"/>
      <c r="M75" s="744" t="str">
        <f t="shared" ref="M75:M77" si="304">IF(L75*14=0,"",L75*14)</f>
        <v/>
      </c>
      <c r="N75" s="745"/>
      <c r="O75" s="748"/>
      <c r="P75" s="745"/>
      <c r="Q75" s="744" t="str">
        <f t="shared" ref="Q75:Q77" si="305">IF(P75*14=0,"",P75*14)</f>
        <v/>
      </c>
      <c r="R75" s="745"/>
      <c r="S75" s="744" t="str">
        <f t="shared" ref="S75:S77" si="306">IF(R75*14=0,"",R75*14)</f>
        <v/>
      </c>
      <c r="T75" s="745"/>
      <c r="U75" s="746"/>
      <c r="V75" s="747"/>
      <c r="W75" s="744" t="str">
        <f t="shared" ref="W75:W77" si="307">IF(V75*14=0,"",V75*14)</f>
        <v/>
      </c>
      <c r="X75" s="745"/>
      <c r="Y75" s="744" t="str">
        <f t="shared" ref="Y75:Y77" si="308">IF(X75*14=0,"",X75*14)</f>
        <v/>
      </c>
      <c r="Z75" s="745"/>
      <c r="AA75" s="748"/>
      <c r="AB75" s="260"/>
      <c r="AC75" s="261" t="str">
        <f t="shared" ref="AC75:AC77" si="309">IF(AB75*14=0,"",AB75*14)</f>
        <v/>
      </c>
      <c r="AD75" s="260"/>
      <c r="AE75" s="261" t="str">
        <f t="shared" ref="AE75:AE77" si="310">IF(AD75*14=0,"",AD75*14)</f>
        <v/>
      </c>
      <c r="AF75" s="260"/>
      <c r="AG75" s="262"/>
      <c r="AH75" s="263"/>
      <c r="AI75" s="261" t="str">
        <f t="shared" ref="AI75:AI77" si="311">IF(AH75*14=0,"",AH75*14)</f>
        <v/>
      </c>
      <c r="AJ75" s="260"/>
      <c r="AK75" s="261" t="str">
        <f t="shared" ref="AK75:AK77" si="312">IF(AJ75*14=0,"",AJ75*14)</f>
        <v/>
      </c>
      <c r="AL75" s="260"/>
      <c r="AM75" s="264"/>
      <c r="AN75" s="747">
        <v>1</v>
      </c>
      <c r="AO75" s="744">
        <f t="shared" ref="AO75:AO77" si="313">IF(AN75*14=0,"",AN75*14)</f>
        <v>14</v>
      </c>
      <c r="AP75" s="749">
        <v>1</v>
      </c>
      <c r="AQ75" s="744">
        <f t="shared" ref="AQ75:AQ77" si="314">IF(AP75*14=0,"",AP75*14)</f>
        <v>14</v>
      </c>
      <c r="AR75" s="749">
        <v>3</v>
      </c>
      <c r="AS75" s="750" t="s">
        <v>48</v>
      </c>
      <c r="AT75" s="745"/>
      <c r="AU75" s="744" t="str">
        <f t="shared" ref="AU75" si="315">IF(AT75*14=0,"",AT75*14)</f>
        <v/>
      </c>
      <c r="AV75" s="745"/>
      <c r="AW75" s="744" t="str">
        <f t="shared" ref="AW75" si="316">IF(AV75*14=0,"",AV75*14)</f>
        <v/>
      </c>
      <c r="AX75" s="745"/>
      <c r="AY75" s="745"/>
      <c r="AZ75" s="751"/>
      <c r="BA75" s="752"/>
      <c r="BB75" s="752"/>
      <c r="BC75" s="753"/>
      <c r="BD75" s="754"/>
      <c r="BE75" s="755"/>
      <c r="BF75" s="781" t="s">
        <v>81</v>
      </c>
      <c r="BG75" s="305" t="s">
        <v>56</v>
      </c>
    </row>
    <row r="76" spans="1:59" s="782" customFormat="1" ht="15.75" customHeight="1" x14ac:dyDescent="0.25">
      <c r="A76" s="802" t="s">
        <v>494</v>
      </c>
      <c r="B76" s="731" t="s">
        <v>33</v>
      </c>
      <c r="C76" s="806" t="s">
        <v>188</v>
      </c>
      <c r="D76" s="743"/>
      <c r="E76" s="744" t="str">
        <f t="shared" si="301"/>
        <v/>
      </c>
      <c r="F76" s="745"/>
      <c r="G76" s="744" t="str">
        <f t="shared" si="302"/>
        <v/>
      </c>
      <c r="H76" s="745"/>
      <c r="I76" s="746"/>
      <c r="J76" s="747"/>
      <c r="K76" s="744" t="str">
        <f t="shared" si="303"/>
        <v/>
      </c>
      <c r="L76" s="745"/>
      <c r="M76" s="744" t="str">
        <f t="shared" si="304"/>
        <v/>
      </c>
      <c r="N76" s="745"/>
      <c r="O76" s="748"/>
      <c r="P76" s="745"/>
      <c r="Q76" s="744" t="str">
        <f t="shared" si="305"/>
        <v/>
      </c>
      <c r="R76" s="745"/>
      <c r="S76" s="744" t="str">
        <f t="shared" si="306"/>
        <v/>
      </c>
      <c r="T76" s="745"/>
      <c r="U76" s="746"/>
      <c r="V76" s="747"/>
      <c r="W76" s="744" t="str">
        <f t="shared" si="307"/>
        <v/>
      </c>
      <c r="X76" s="745"/>
      <c r="Y76" s="744" t="str">
        <f t="shared" si="308"/>
        <v/>
      </c>
      <c r="Z76" s="745"/>
      <c r="AA76" s="748"/>
      <c r="AB76" s="260">
        <v>1</v>
      </c>
      <c r="AC76" s="261">
        <f t="shared" si="309"/>
        <v>14</v>
      </c>
      <c r="AD76" s="260">
        <v>1</v>
      </c>
      <c r="AE76" s="261">
        <f t="shared" si="310"/>
        <v>14</v>
      </c>
      <c r="AF76" s="260">
        <v>3</v>
      </c>
      <c r="AG76" s="262" t="s">
        <v>48</v>
      </c>
      <c r="AH76" s="263"/>
      <c r="AI76" s="261" t="str">
        <f t="shared" si="311"/>
        <v/>
      </c>
      <c r="AJ76" s="260"/>
      <c r="AK76" s="261" t="str">
        <f t="shared" si="312"/>
        <v/>
      </c>
      <c r="AL76" s="260"/>
      <c r="AM76" s="264"/>
      <c r="AN76" s="747"/>
      <c r="AO76" s="744" t="str">
        <f t="shared" si="313"/>
        <v/>
      </c>
      <c r="AP76" s="749"/>
      <c r="AQ76" s="744" t="str">
        <f t="shared" si="314"/>
        <v/>
      </c>
      <c r="AR76" s="749"/>
      <c r="AS76" s="750"/>
      <c r="AT76" s="745"/>
      <c r="AU76" s="744" t="str">
        <f t="shared" si="299"/>
        <v/>
      </c>
      <c r="AV76" s="745"/>
      <c r="AW76" s="744" t="str">
        <f t="shared" si="300"/>
        <v/>
      </c>
      <c r="AX76" s="745"/>
      <c r="AY76" s="745"/>
      <c r="AZ76" s="751"/>
      <c r="BA76" s="752"/>
      <c r="BB76" s="752"/>
      <c r="BC76" s="753"/>
      <c r="BD76" s="754"/>
      <c r="BE76" s="755"/>
      <c r="BF76" s="781" t="s">
        <v>116</v>
      </c>
      <c r="BG76" s="305" t="s">
        <v>75</v>
      </c>
    </row>
    <row r="77" spans="1:59" s="782" customFormat="1" ht="15.75" customHeight="1" x14ac:dyDescent="0.25">
      <c r="A77" s="803" t="s">
        <v>495</v>
      </c>
      <c r="B77" s="731" t="s">
        <v>33</v>
      </c>
      <c r="C77" s="806" t="s">
        <v>189</v>
      </c>
      <c r="D77" s="743"/>
      <c r="E77" s="744" t="str">
        <f t="shared" si="301"/>
        <v/>
      </c>
      <c r="F77" s="745"/>
      <c r="G77" s="744" t="str">
        <f t="shared" si="302"/>
        <v/>
      </c>
      <c r="H77" s="745"/>
      <c r="I77" s="746"/>
      <c r="J77" s="747"/>
      <c r="K77" s="744" t="str">
        <f t="shared" si="303"/>
        <v/>
      </c>
      <c r="L77" s="745"/>
      <c r="M77" s="744" t="str">
        <f t="shared" si="304"/>
        <v/>
      </c>
      <c r="N77" s="745"/>
      <c r="O77" s="748"/>
      <c r="P77" s="745"/>
      <c r="Q77" s="744" t="str">
        <f t="shared" si="305"/>
        <v/>
      </c>
      <c r="R77" s="745"/>
      <c r="S77" s="744" t="str">
        <f t="shared" si="306"/>
        <v/>
      </c>
      <c r="T77" s="745"/>
      <c r="U77" s="746"/>
      <c r="V77" s="747"/>
      <c r="W77" s="744" t="str">
        <f t="shared" si="307"/>
        <v/>
      </c>
      <c r="X77" s="745"/>
      <c r="Y77" s="744" t="str">
        <f t="shared" si="308"/>
        <v/>
      </c>
      <c r="Z77" s="745"/>
      <c r="AA77" s="748"/>
      <c r="AB77" s="260">
        <v>1</v>
      </c>
      <c r="AC77" s="261">
        <f t="shared" si="309"/>
        <v>14</v>
      </c>
      <c r="AD77" s="260">
        <v>1</v>
      </c>
      <c r="AE77" s="261">
        <f t="shared" si="310"/>
        <v>14</v>
      </c>
      <c r="AF77" s="260">
        <v>3</v>
      </c>
      <c r="AG77" s="262" t="s">
        <v>31</v>
      </c>
      <c r="AH77" s="263">
        <v>1</v>
      </c>
      <c r="AI77" s="261">
        <f t="shared" si="311"/>
        <v>14</v>
      </c>
      <c r="AJ77" s="260">
        <v>1</v>
      </c>
      <c r="AK77" s="261">
        <f t="shared" si="312"/>
        <v>14</v>
      </c>
      <c r="AL77" s="260">
        <v>3</v>
      </c>
      <c r="AM77" s="264" t="s">
        <v>31</v>
      </c>
      <c r="AN77" s="747"/>
      <c r="AO77" s="744" t="str">
        <f t="shared" si="313"/>
        <v/>
      </c>
      <c r="AP77" s="749"/>
      <c r="AQ77" s="744" t="str">
        <f t="shared" si="314"/>
        <v/>
      </c>
      <c r="AR77" s="749"/>
      <c r="AS77" s="750"/>
      <c r="AT77" s="745"/>
      <c r="AU77" s="744" t="str">
        <f t="shared" si="299"/>
        <v/>
      </c>
      <c r="AV77" s="745"/>
      <c r="AW77" s="744" t="str">
        <f t="shared" si="300"/>
        <v/>
      </c>
      <c r="AX77" s="745"/>
      <c r="AY77" s="745"/>
      <c r="AZ77" s="751"/>
      <c r="BA77" s="752"/>
      <c r="BB77" s="752"/>
      <c r="BC77" s="753"/>
      <c r="BD77" s="754"/>
      <c r="BE77" s="755"/>
      <c r="BF77" s="781" t="s">
        <v>178</v>
      </c>
      <c r="BG77" s="305" t="s">
        <v>38</v>
      </c>
    </row>
    <row r="78" spans="1:59" s="782" customFormat="1" ht="15.75" customHeight="1" x14ac:dyDescent="0.25">
      <c r="A78" s="804" t="s">
        <v>190</v>
      </c>
      <c r="B78" s="731" t="s">
        <v>33</v>
      </c>
      <c r="C78" s="805" t="s">
        <v>191</v>
      </c>
      <c r="D78" s="743"/>
      <c r="E78" s="744" t="str">
        <f>IF(D78*14=0,"",D78*14)</f>
        <v/>
      </c>
      <c r="F78" s="745"/>
      <c r="G78" s="744" t="str">
        <f>IF(F78*14=0,"",F78*14)</f>
        <v/>
      </c>
      <c r="H78" s="745"/>
      <c r="I78" s="746"/>
      <c r="J78" s="747"/>
      <c r="K78" s="744" t="str">
        <f>IF(J78*14=0,"",J78*14)</f>
        <v/>
      </c>
      <c r="L78" s="745"/>
      <c r="M78" s="744" t="str">
        <f>IF(L78*14=0,"",L78*14)</f>
        <v/>
      </c>
      <c r="N78" s="745"/>
      <c r="O78" s="748"/>
      <c r="P78" s="745"/>
      <c r="Q78" s="744" t="str">
        <f>IF(P78*14=0,"",P78*14)</f>
        <v/>
      </c>
      <c r="R78" s="745"/>
      <c r="S78" s="744" t="str">
        <f>IF(R78*14=0,"",R78*14)</f>
        <v/>
      </c>
      <c r="T78" s="745"/>
      <c r="U78" s="746"/>
      <c r="V78" s="747"/>
      <c r="W78" s="744" t="str">
        <f>IF(V78*14=0,"",V78*14)</f>
        <v/>
      </c>
      <c r="X78" s="745"/>
      <c r="Y78" s="744" t="str">
        <f>IF(X78*14=0,"",X78*14)</f>
        <v/>
      </c>
      <c r="Z78" s="745"/>
      <c r="AA78" s="748"/>
      <c r="AB78" s="260">
        <v>1</v>
      </c>
      <c r="AC78" s="261">
        <f>IF(AB78*14=0,"",AB78*14)</f>
        <v>14</v>
      </c>
      <c r="AD78" s="260">
        <v>1</v>
      </c>
      <c r="AE78" s="261">
        <f>IF(AD78*14=0,"",AD78*14)</f>
        <v>14</v>
      </c>
      <c r="AF78" s="260">
        <v>2</v>
      </c>
      <c r="AG78" s="262" t="s">
        <v>48</v>
      </c>
      <c r="AH78" s="263"/>
      <c r="AI78" s="261" t="str">
        <f>IF(AH78*14=0,"",AH78*14)</f>
        <v/>
      </c>
      <c r="AJ78" s="260"/>
      <c r="AK78" s="261" t="str">
        <f>IF(AJ78*14=0,"",AJ78*14)</f>
        <v/>
      </c>
      <c r="AL78" s="260"/>
      <c r="AM78" s="264"/>
      <c r="AN78" s="747"/>
      <c r="AO78" s="744" t="str">
        <f>IF(AN78*14=0,"",AN78*14)</f>
        <v/>
      </c>
      <c r="AP78" s="749"/>
      <c r="AQ78" s="744" t="str">
        <f>IF(AP78*14=0,"",AP78*14)</f>
        <v/>
      </c>
      <c r="AR78" s="749"/>
      <c r="AS78" s="750"/>
      <c r="AT78" s="745"/>
      <c r="AU78" s="744" t="str">
        <f>IF(AT78*14=0,"",AT78*14)</f>
        <v/>
      </c>
      <c r="AV78" s="745"/>
      <c r="AW78" s="744" t="str">
        <f>IF(AV78*14=0,"",AV78*14)</f>
        <v/>
      </c>
      <c r="AX78" s="745"/>
      <c r="AY78" s="745"/>
      <c r="AZ78" s="751"/>
      <c r="BA78" s="752"/>
      <c r="BB78" s="752"/>
      <c r="BC78" s="753"/>
      <c r="BD78" s="754"/>
      <c r="BE78" s="755"/>
      <c r="BF78" s="781" t="s">
        <v>81</v>
      </c>
      <c r="BG78" s="811" t="s">
        <v>70</v>
      </c>
    </row>
    <row r="79" spans="1:59" s="782" customFormat="1" ht="15.75" customHeight="1" x14ac:dyDescent="0.25">
      <c r="A79" s="804" t="s">
        <v>192</v>
      </c>
      <c r="B79" s="731" t="s">
        <v>33</v>
      </c>
      <c r="C79" s="806" t="s">
        <v>193</v>
      </c>
      <c r="D79" s="743"/>
      <c r="E79" s="744" t="str">
        <f t="shared" ref="E79:E89" si="317">IF(D79*14=0,"",D79*14)</f>
        <v/>
      </c>
      <c r="F79" s="745"/>
      <c r="G79" s="744" t="str">
        <f t="shared" ref="G79:G89" si="318">IF(F79*14=0,"",F79*14)</f>
        <v/>
      </c>
      <c r="H79" s="745"/>
      <c r="I79" s="746"/>
      <c r="J79" s="747"/>
      <c r="K79" s="744" t="str">
        <f t="shared" ref="K79:K89" si="319">IF(J79*14=0,"",J79*14)</f>
        <v/>
      </c>
      <c r="L79" s="745"/>
      <c r="M79" s="744" t="str">
        <f t="shared" ref="M79:M89" si="320">IF(L79*14=0,"",L79*14)</f>
        <v/>
      </c>
      <c r="N79" s="745"/>
      <c r="O79" s="748"/>
      <c r="P79" s="745"/>
      <c r="Q79" s="744" t="str">
        <f t="shared" ref="Q79:Q89" si="321">IF(P79*14=0,"",P79*14)</f>
        <v/>
      </c>
      <c r="R79" s="745"/>
      <c r="S79" s="744" t="str">
        <f t="shared" ref="S79:S89" si="322">IF(R79*14=0,"",R79*14)</f>
        <v/>
      </c>
      <c r="T79" s="745"/>
      <c r="U79" s="746"/>
      <c r="V79" s="747"/>
      <c r="W79" s="744" t="str">
        <f t="shared" ref="W79:W89" si="323">IF(V79*14=0,"",V79*14)</f>
        <v/>
      </c>
      <c r="X79" s="745"/>
      <c r="Y79" s="744" t="str">
        <f t="shared" ref="Y79:Y89" si="324">IF(X79*14=0,"",X79*14)</f>
        <v/>
      </c>
      <c r="Z79" s="745"/>
      <c r="AA79" s="748"/>
      <c r="AB79" s="260"/>
      <c r="AC79" s="261" t="str">
        <f t="shared" ref="AC79:AC89" si="325">IF(AB79*14=0,"",AB79*14)</f>
        <v/>
      </c>
      <c r="AD79" s="260"/>
      <c r="AE79" s="261" t="str">
        <f t="shared" ref="AE79:AE89" si="326">IF(AD79*14=0,"",AD79*14)</f>
        <v/>
      </c>
      <c r="AF79" s="260"/>
      <c r="AG79" s="262"/>
      <c r="AH79" s="263">
        <v>1</v>
      </c>
      <c r="AI79" s="261">
        <f t="shared" ref="AI79:AI89" si="327">IF(AH79*14=0,"",AH79*14)</f>
        <v>14</v>
      </c>
      <c r="AJ79" s="260">
        <v>1</v>
      </c>
      <c r="AK79" s="261">
        <f t="shared" ref="AK79:AK89" si="328">IF(AJ79*14=0,"",AJ79*14)</f>
        <v>14</v>
      </c>
      <c r="AL79" s="260">
        <v>2</v>
      </c>
      <c r="AM79" s="264" t="s">
        <v>48</v>
      </c>
      <c r="AN79" s="747"/>
      <c r="AO79" s="744" t="str">
        <f t="shared" ref="AO79:AO90" si="329">IF(AN79*14=0,"",AN79*14)</f>
        <v/>
      </c>
      <c r="AP79" s="749"/>
      <c r="AQ79" s="744" t="str">
        <f t="shared" ref="AQ79:AQ90" si="330">IF(AP79*14=0,"",AP79*14)</f>
        <v/>
      </c>
      <c r="AR79" s="749"/>
      <c r="AS79" s="750"/>
      <c r="AT79" s="745"/>
      <c r="AU79" s="744" t="str">
        <f t="shared" ref="AU79:AU89" si="331">IF(AT79*14=0,"",AT79*14)</f>
        <v/>
      </c>
      <c r="AV79" s="745"/>
      <c r="AW79" s="744" t="str">
        <f t="shared" ref="AW79:AW89" si="332">IF(AV79*14=0,"",AV79*14)</f>
        <v/>
      </c>
      <c r="AX79" s="745"/>
      <c r="AY79" s="745"/>
      <c r="AZ79" s="751"/>
      <c r="BA79" s="752"/>
      <c r="BB79" s="752"/>
      <c r="BC79" s="753"/>
      <c r="BD79" s="754"/>
      <c r="BE79" s="755"/>
      <c r="BF79" s="781" t="s">
        <v>81</v>
      </c>
      <c r="BG79" s="811" t="s">
        <v>56</v>
      </c>
    </row>
    <row r="80" spans="1:59" s="782" customFormat="1" ht="15.75" customHeight="1" x14ac:dyDescent="0.25">
      <c r="A80" s="804" t="s">
        <v>194</v>
      </c>
      <c r="B80" s="731" t="s">
        <v>33</v>
      </c>
      <c r="C80" s="806" t="s">
        <v>195</v>
      </c>
      <c r="D80" s="743"/>
      <c r="E80" s="744" t="str">
        <f t="shared" si="317"/>
        <v/>
      </c>
      <c r="F80" s="745"/>
      <c r="G80" s="744" t="str">
        <f t="shared" si="318"/>
        <v/>
      </c>
      <c r="H80" s="745"/>
      <c r="I80" s="746"/>
      <c r="J80" s="747"/>
      <c r="K80" s="744" t="str">
        <f t="shared" si="319"/>
        <v/>
      </c>
      <c r="L80" s="745"/>
      <c r="M80" s="744" t="str">
        <f t="shared" si="320"/>
        <v/>
      </c>
      <c r="N80" s="745"/>
      <c r="O80" s="748"/>
      <c r="P80" s="745"/>
      <c r="Q80" s="744" t="str">
        <f t="shared" si="321"/>
        <v/>
      </c>
      <c r="R80" s="745"/>
      <c r="S80" s="744" t="str">
        <f t="shared" si="322"/>
        <v/>
      </c>
      <c r="T80" s="745"/>
      <c r="U80" s="746"/>
      <c r="V80" s="747"/>
      <c r="W80" s="744" t="str">
        <f t="shared" si="323"/>
        <v/>
      </c>
      <c r="X80" s="745"/>
      <c r="Y80" s="744" t="str">
        <f t="shared" si="324"/>
        <v/>
      </c>
      <c r="Z80" s="745"/>
      <c r="AA80" s="748"/>
      <c r="AB80" s="260"/>
      <c r="AC80" s="261" t="str">
        <f t="shared" si="325"/>
        <v/>
      </c>
      <c r="AD80" s="260"/>
      <c r="AE80" s="261" t="str">
        <f t="shared" si="326"/>
        <v/>
      </c>
      <c r="AF80" s="260"/>
      <c r="AG80" s="262"/>
      <c r="AH80" s="263">
        <v>1</v>
      </c>
      <c r="AI80" s="261">
        <f t="shared" si="327"/>
        <v>14</v>
      </c>
      <c r="AJ80" s="260">
        <v>1</v>
      </c>
      <c r="AK80" s="261">
        <f t="shared" si="328"/>
        <v>14</v>
      </c>
      <c r="AL80" s="260">
        <v>2</v>
      </c>
      <c r="AM80" s="264" t="s">
        <v>48</v>
      </c>
      <c r="AN80" s="747"/>
      <c r="AO80" s="744" t="str">
        <f t="shared" si="329"/>
        <v/>
      </c>
      <c r="AP80" s="749"/>
      <c r="AQ80" s="744" t="str">
        <f t="shared" si="330"/>
        <v/>
      </c>
      <c r="AR80" s="749"/>
      <c r="AS80" s="750"/>
      <c r="AT80" s="745"/>
      <c r="AU80" s="744" t="str">
        <f t="shared" si="331"/>
        <v/>
      </c>
      <c r="AV80" s="745"/>
      <c r="AW80" s="744" t="str">
        <f t="shared" si="332"/>
        <v/>
      </c>
      <c r="AX80" s="745"/>
      <c r="AY80" s="745"/>
      <c r="AZ80" s="751"/>
      <c r="BA80" s="752"/>
      <c r="BB80" s="752"/>
      <c r="BC80" s="753"/>
      <c r="BD80" s="754"/>
      <c r="BE80" s="755"/>
      <c r="BF80" s="781" t="s">
        <v>81</v>
      </c>
      <c r="BG80" s="785" t="s">
        <v>98</v>
      </c>
    </row>
    <row r="81" spans="1:59" s="782" customFormat="1" ht="15.75" customHeight="1" x14ac:dyDescent="0.25">
      <c r="A81" s="804" t="s">
        <v>196</v>
      </c>
      <c r="B81" s="731" t="s">
        <v>33</v>
      </c>
      <c r="C81" s="805" t="s">
        <v>197</v>
      </c>
      <c r="D81" s="743"/>
      <c r="E81" s="744" t="str">
        <f t="shared" si="317"/>
        <v/>
      </c>
      <c r="F81" s="745"/>
      <c r="G81" s="744" t="str">
        <f t="shared" si="318"/>
        <v/>
      </c>
      <c r="H81" s="745"/>
      <c r="I81" s="746"/>
      <c r="J81" s="747"/>
      <c r="K81" s="744" t="str">
        <f t="shared" si="319"/>
        <v/>
      </c>
      <c r="L81" s="745"/>
      <c r="M81" s="744" t="str">
        <f t="shared" si="320"/>
        <v/>
      </c>
      <c r="N81" s="745"/>
      <c r="O81" s="748"/>
      <c r="P81" s="745"/>
      <c r="Q81" s="744" t="str">
        <f t="shared" si="321"/>
        <v/>
      </c>
      <c r="R81" s="745"/>
      <c r="S81" s="744" t="str">
        <f t="shared" si="322"/>
        <v/>
      </c>
      <c r="T81" s="745"/>
      <c r="U81" s="746"/>
      <c r="V81" s="747"/>
      <c r="W81" s="744" t="str">
        <f t="shared" si="323"/>
        <v/>
      </c>
      <c r="X81" s="745"/>
      <c r="Y81" s="744" t="str">
        <f t="shared" si="324"/>
        <v/>
      </c>
      <c r="Z81" s="745"/>
      <c r="AA81" s="748"/>
      <c r="AB81" s="260">
        <v>1</v>
      </c>
      <c r="AC81" s="261">
        <f t="shared" si="325"/>
        <v>14</v>
      </c>
      <c r="AD81" s="260">
        <v>1</v>
      </c>
      <c r="AE81" s="261">
        <f t="shared" si="326"/>
        <v>14</v>
      </c>
      <c r="AF81" s="260">
        <v>2</v>
      </c>
      <c r="AG81" s="262" t="s">
        <v>48</v>
      </c>
      <c r="AH81" s="263"/>
      <c r="AI81" s="261" t="str">
        <f t="shared" si="327"/>
        <v/>
      </c>
      <c r="AJ81" s="260"/>
      <c r="AK81" s="261" t="str">
        <f t="shared" si="328"/>
        <v/>
      </c>
      <c r="AL81" s="260"/>
      <c r="AM81" s="264"/>
      <c r="AN81" s="747"/>
      <c r="AO81" s="744" t="str">
        <f t="shared" si="329"/>
        <v/>
      </c>
      <c r="AP81" s="749"/>
      <c r="AQ81" s="744" t="str">
        <f t="shared" si="330"/>
        <v/>
      </c>
      <c r="AR81" s="749"/>
      <c r="AS81" s="750"/>
      <c r="AT81" s="745"/>
      <c r="AU81" s="744" t="str">
        <f t="shared" si="331"/>
        <v/>
      </c>
      <c r="AV81" s="745"/>
      <c r="AW81" s="744" t="str">
        <f t="shared" si="332"/>
        <v/>
      </c>
      <c r="AX81" s="745"/>
      <c r="AY81" s="745"/>
      <c r="AZ81" s="751"/>
      <c r="BA81" s="752"/>
      <c r="BB81" s="752"/>
      <c r="BC81" s="753"/>
      <c r="BD81" s="754"/>
      <c r="BE81" s="755"/>
      <c r="BF81" s="781" t="s">
        <v>81</v>
      </c>
      <c r="BG81" s="785" t="s">
        <v>51</v>
      </c>
    </row>
    <row r="82" spans="1:59" s="782" customFormat="1" ht="15.75" customHeight="1" x14ac:dyDescent="0.25">
      <c r="A82" s="804" t="s">
        <v>198</v>
      </c>
      <c r="B82" s="731" t="s">
        <v>33</v>
      </c>
      <c r="C82" s="805" t="s">
        <v>199</v>
      </c>
      <c r="D82" s="743"/>
      <c r="E82" s="744" t="str">
        <f t="shared" si="317"/>
        <v/>
      </c>
      <c r="F82" s="745"/>
      <c r="G82" s="744" t="str">
        <f t="shared" si="318"/>
        <v/>
      </c>
      <c r="H82" s="745"/>
      <c r="I82" s="746"/>
      <c r="J82" s="747"/>
      <c r="K82" s="744" t="str">
        <f t="shared" si="319"/>
        <v/>
      </c>
      <c r="L82" s="745"/>
      <c r="M82" s="744" t="str">
        <f t="shared" si="320"/>
        <v/>
      </c>
      <c r="N82" s="745"/>
      <c r="O82" s="748"/>
      <c r="P82" s="745"/>
      <c r="Q82" s="744" t="str">
        <f t="shared" si="321"/>
        <v/>
      </c>
      <c r="R82" s="745"/>
      <c r="S82" s="744" t="str">
        <f t="shared" si="322"/>
        <v/>
      </c>
      <c r="T82" s="745"/>
      <c r="U82" s="746"/>
      <c r="V82" s="747"/>
      <c r="W82" s="744" t="str">
        <f t="shared" si="323"/>
        <v/>
      </c>
      <c r="X82" s="745"/>
      <c r="Y82" s="744" t="str">
        <f t="shared" si="324"/>
        <v/>
      </c>
      <c r="Z82" s="745"/>
      <c r="AA82" s="748"/>
      <c r="AB82" s="260"/>
      <c r="AC82" s="261" t="str">
        <f t="shared" si="325"/>
        <v/>
      </c>
      <c r="AD82" s="260"/>
      <c r="AE82" s="261" t="str">
        <f t="shared" si="326"/>
        <v/>
      </c>
      <c r="AF82" s="260"/>
      <c r="AG82" s="262"/>
      <c r="AH82" s="263">
        <v>1</v>
      </c>
      <c r="AI82" s="261">
        <f t="shared" si="327"/>
        <v>14</v>
      </c>
      <c r="AJ82" s="260">
        <v>1</v>
      </c>
      <c r="AK82" s="261">
        <f t="shared" si="328"/>
        <v>14</v>
      </c>
      <c r="AL82" s="260">
        <v>3</v>
      </c>
      <c r="AM82" s="264" t="s">
        <v>48</v>
      </c>
      <c r="AN82" s="747"/>
      <c r="AO82" s="744" t="str">
        <f t="shared" si="329"/>
        <v/>
      </c>
      <c r="AP82" s="749"/>
      <c r="AQ82" s="744" t="str">
        <f t="shared" si="330"/>
        <v/>
      </c>
      <c r="AR82" s="749"/>
      <c r="AS82" s="750"/>
      <c r="AT82" s="745"/>
      <c r="AU82" s="744" t="str">
        <f t="shared" si="331"/>
        <v/>
      </c>
      <c r="AV82" s="745"/>
      <c r="AW82" s="744" t="str">
        <f t="shared" si="332"/>
        <v/>
      </c>
      <c r="AX82" s="745"/>
      <c r="AY82" s="745"/>
      <c r="AZ82" s="751"/>
      <c r="BA82" s="752"/>
      <c r="BB82" s="752"/>
      <c r="BC82" s="753"/>
      <c r="BD82" s="754"/>
      <c r="BE82" s="755"/>
      <c r="BF82" s="781" t="s">
        <v>81</v>
      </c>
      <c r="BG82" s="785" t="s">
        <v>131</v>
      </c>
    </row>
    <row r="83" spans="1:59" s="782" customFormat="1" ht="15.75" customHeight="1" x14ac:dyDescent="0.25">
      <c r="A83" s="804" t="s">
        <v>200</v>
      </c>
      <c r="B83" s="731" t="s">
        <v>33</v>
      </c>
      <c r="C83" s="805" t="s">
        <v>201</v>
      </c>
      <c r="D83" s="743"/>
      <c r="E83" s="744" t="str">
        <f t="shared" si="317"/>
        <v/>
      </c>
      <c r="F83" s="745"/>
      <c r="G83" s="744" t="str">
        <f t="shared" si="318"/>
        <v/>
      </c>
      <c r="H83" s="745"/>
      <c r="I83" s="746"/>
      <c r="J83" s="747"/>
      <c r="K83" s="744" t="str">
        <f t="shared" si="319"/>
        <v/>
      </c>
      <c r="L83" s="745"/>
      <c r="M83" s="744" t="str">
        <f t="shared" si="320"/>
        <v/>
      </c>
      <c r="N83" s="745"/>
      <c r="O83" s="748"/>
      <c r="P83" s="745"/>
      <c r="Q83" s="744" t="str">
        <f t="shared" si="321"/>
        <v/>
      </c>
      <c r="R83" s="745"/>
      <c r="S83" s="744" t="str">
        <f t="shared" si="322"/>
        <v/>
      </c>
      <c r="T83" s="745"/>
      <c r="U83" s="746"/>
      <c r="V83" s="747"/>
      <c r="W83" s="744" t="str">
        <f t="shared" si="323"/>
        <v/>
      </c>
      <c r="X83" s="745"/>
      <c r="Y83" s="744" t="str">
        <f t="shared" si="324"/>
        <v/>
      </c>
      <c r="Z83" s="745"/>
      <c r="AA83" s="748"/>
      <c r="AB83" s="260">
        <v>1</v>
      </c>
      <c r="AC83" s="261">
        <f t="shared" si="325"/>
        <v>14</v>
      </c>
      <c r="AD83" s="260">
        <v>1</v>
      </c>
      <c r="AE83" s="261">
        <f t="shared" si="326"/>
        <v>14</v>
      </c>
      <c r="AF83" s="260">
        <v>2</v>
      </c>
      <c r="AG83" s="262" t="s">
        <v>48</v>
      </c>
      <c r="AH83" s="263"/>
      <c r="AI83" s="261" t="str">
        <f t="shared" si="327"/>
        <v/>
      </c>
      <c r="AJ83" s="260"/>
      <c r="AK83" s="261" t="str">
        <f t="shared" si="328"/>
        <v/>
      </c>
      <c r="AL83" s="260"/>
      <c r="AM83" s="264"/>
      <c r="AN83" s="747"/>
      <c r="AO83" s="744" t="str">
        <f t="shared" si="329"/>
        <v/>
      </c>
      <c r="AP83" s="749"/>
      <c r="AQ83" s="744" t="str">
        <f t="shared" si="330"/>
        <v/>
      </c>
      <c r="AR83" s="749"/>
      <c r="AS83" s="750"/>
      <c r="AT83" s="745"/>
      <c r="AU83" s="744" t="str">
        <f t="shared" si="331"/>
        <v/>
      </c>
      <c r="AV83" s="745"/>
      <c r="AW83" s="744" t="str">
        <f t="shared" si="332"/>
        <v/>
      </c>
      <c r="AX83" s="745"/>
      <c r="AY83" s="745"/>
      <c r="AZ83" s="751"/>
      <c r="BA83" s="752"/>
      <c r="BB83" s="752"/>
      <c r="BC83" s="753"/>
      <c r="BD83" s="754"/>
      <c r="BE83" s="755"/>
      <c r="BF83" s="781" t="s">
        <v>81</v>
      </c>
      <c r="BG83" s="785" t="s">
        <v>98</v>
      </c>
    </row>
    <row r="84" spans="1:59" s="782" customFormat="1" ht="15.75" customHeight="1" x14ac:dyDescent="0.25">
      <c r="A84" s="804" t="s">
        <v>202</v>
      </c>
      <c r="B84" s="731" t="s">
        <v>33</v>
      </c>
      <c r="C84" s="805" t="s">
        <v>203</v>
      </c>
      <c r="D84" s="743"/>
      <c r="E84" s="744" t="str">
        <f t="shared" si="317"/>
        <v/>
      </c>
      <c r="F84" s="745"/>
      <c r="G84" s="744" t="str">
        <f t="shared" si="318"/>
        <v/>
      </c>
      <c r="H84" s="745"/>
      <c r="I84" s="746"/>
      <c r="J84" s="747"/>
      <c r="K84" s="744" t="str">
        <f t="shared" si="319"/>
        <v/>
      </c>
      <c r="L84" s="745"/>
      <c r="M84" s="744" t="str">
        <f t="shared" si="320"/>
        <v/>
      </c>
      <c r="N84" s="745"/>
      <c r="O84" s="748"/>
      <c r="P84" s="745"/>
      <c r="Q84" s="744" t="str">
        <f t="shared" si="321"/>
        <v/>
      </c>
      <c r="R84" s="745"/>
      <c r="S84" s="744" t="str">
        <f t="shared" si="322"/>
        <v/>
      </c>
      <c r="T84" s="745"/>
      <c r="U84" s="746"/>
      <c r="V84" s="747"/>
      <c r="W84" s="744" t="str">
        <f t="shared" si="323"/>
        <v/>
      </c>
      <c r="X84" s="745"/>
      <c r="Y84" s="744" t="str">
        <f t="shared" si="324"/>
        <v/>
      </c>
      <c r="Z84" s="745"/>
      <c r="AA84" s="748"/>
      <c r="AB84" s="260">
        <v>1</v>
      </c>
      <c r="AC84" s="261">
        <f t="shared" si="325"/>
        <v>14</v>
      </c>
      <c r="AD84" s="260">
        <v>1</v>
      </c>
      <c r="AE84" s="261">
        <f t="shared" si="326"/>
        <v>14</v>
      </c>
      <c r="AF84" s="260">
        <v>2</v>
      </c>
      <c r="AG84" s="262" t="s">
        <v>48</v>
      </c>
      <c r="AH84" s="263"/>
      <c r="AI84" s="261" t="str">
        <f t="shared" si="327"/>
        <v/>
      </c>
      <c r="AJ84" s="260"/>
      <c r="AK84" s="261" t="str">
        <f t="shared" si="328"/>
        <v/>
      </c>
      <c r="AL84" s="260"/>
      <c r="AM84" s="264"/>
      <c r="AN84" s="747"/>
      <c r="AO84" s="744" t="str">
        <f t="shared" si="329"/>
        <v/>
      </c>
      <c r="AP84" s="749"/>
      <c r="AQ84" s="744" t="str">
        <f t="shared" si="330"/>
        <v/>
      </c>
      <c r="AR84" s="749"/>
      <c r="AS84" s="750"/>
      <c r="AT84" s="745"/>
      <c r="AU84" s="744" t="str">
        <f t="shared" si="331"/>
        <v/>
      </c>
      <c r="AV84" s="745"/>
      <c r="AW84" s="744" t="str">
        <f t="shared" si="332"/>
        <v/>
      </c>
      <c r="AX84" s="745"/>
      <c r="AY84" s="745"/>
      <c r="AZ84" s="751"/>
      <c r="BA84" s="752"/>
      <c r="BB84" s="752"/>
      <c r="BC84" s="753"/>
      <c r="BD84" s="754"/>
      <c r="BE84" s="755"/>
      <c r="BF84" s="781" t="s">
        <v>116</v>
      </c>
      <c r="BG84" s="785" t="s">
        <v>117</v>
      </c>
    </row>
    <row r="85" spans="1:59" s="782" customFormat="1" ht="15.75" customHeight="1" x14ac:dyDescent="0.25">
      <c r="A85" s="804" t="s">
        <v>204</v>
      </c>
      <c r="B85" s="731" t="s">
        <v>33</v>
      </c>
      <c r="C85" s="805" t="s">
        <v>205</v>
      </c>
      <c r="D85" s="743"/>
      <c r="E85" s="744" t="str">
        <f t="shared" si="317"/>
        <v/>
      </c>
      <c r="F85" s="745"/>
      <c r="G85" s="744" t="str">
        <f t="shared" si="318"/>
        <v/>
      </c>
      <c r="H85" s="745"/>
      <c r="I85" s="746"/>
      <c r="J85" s="747"/>
      <c r="K85" s="744" t="str">
        <f t="shared" si="319"/>
        <v/>
      </c>
      <c r="L85" s="745"/>
      <c r="M85" s="744" t="str">
        <f t="shared" si="320"/>
        <v/>
      </c>
      <c r="N85" s="745"/>
      <c r="O85" s="748"/>
      <c r="P85" s="745"/>
      <c r="Q85" s="744" t="str">
        <f t="shared" si="321"/>
        <v/>
      </c>
      <c r="R85" s="745"/>
      <c r="S85" s="744" t="str">
        <f t="shared" si="322"/>
        <v/>
      </c>
      <c r="T85" s="745"/>
      <c r="U85" s="746"/>
      <c r="V85" s="747"/>
      <c r="W85" s="744" t="str">
        <f t="shared" si="323"/>
        <v/>
      </c>
      <c r="X85" s="745"/>
      <c r="Y85" s="744" t="str">
        <f t="shared" si="324"/>
        <v/>
      </c>
      <c r="Z85" s="745"/>
      <c r="AA85" s="748"/>
      <c r="AB85" s="260"/>
      <c r="AC85" s="261" t="str">
        <f t="shared" si="325"/>
        <v/>
      </c>
      <c r="AD85" s="260"/>
      <c r="AE85" s="261" t="str">
        <f t="shared" si="326"/>
        <v/>
      </c>
      <c r="AF85" s="260"/>
      <c r="AG85" s="262"/>
      <c r="AH85" s="263"/>
      <c r="AI85" s="261" t="str">
        <f t="shared" si="327"/>
        <v/>
      </c>
      <c r="AJ85" s="260"/>
      <c r="AK85" s="261" t="str">
        <f t="shared" si="328"/>
        <v/>
      </c>
      <c r="AL85" s="260"/>
      <c r="AM85" s="264"/>
      <c r="AN85" s="747">
        <v>1</v>
      </c>
      <c r="AO85" s="744">
        <f t="shared" si="329"/>
        <v>14</v>
      </c>
      <c r="AP85" s="749">
        <v>1</v>
      </c>
      <c r="AQ85" s="744">
        <f t="shared" si="330"/>
        <v>14</v>
      </c>
      <c r="AR85" s="749">
        <v>3</v>
      </c>
      <c r="AS85" s="750" t="s">
        <v>48</v>
      </c>
      <c r="AT85" s="745"/>
      <c r="AU85" s="744" t="str">
        <f t="shared" si="331"/>
        <v/>
      </c>
      <c r="AV85" s="745"/>
      <c r="AW85" s="744" t="str">
        <f t="shared" si="332"/>
        <v/>
      </c>
      <c r="AX85" s="745"/>
      <c r="AY85" s="745"/>
      <c r="AZ85" s="751"/>
      <c r="BA85" s="752"/>
      <c r="BB85" s="752"/>
      <c r="BC85" s="753"/>
      <c r="BD85" s="754"/>
      <c r="BE85" s="755"/>
      <c r="BF85" s="781" t="s">
        <v>81</v>
      </c>
      <c r="BG85" s="785" t="s">
        <v>131</v>
      </c>
    </row>
    <row r="86" spans="1:59" s="782" customFormat="1" ht="15.75" customHeight="1" x14ac:dyDescent="0.25">
      <c r="A86" s="804" t="s">
        <v>206</v>
      </c>
      <c r="B86" s="731" t="s">
        <v>33</v>
      </c>
      <c r="C86" s="805" t="s">
        <v>207</v>
      </c>
      <c r="D86" s="743"/>
      <c r="E86" s="744" t="str">
        <f t="shared" si="317"/>
        <v/>
      </c>
      <c r="F86" s="745"/>
      <c r="G86" s="744" t="str">
        <f t="shared" si="318"/>
        <v/>
      </c>
      <c r="H86" s="745"/>
      <c r="I86" s="746"/>
      <c r="J86" s="747"/>
      <c r="K86" s="744" t="str">
        <f t="shared" si="319"/>
        <v/>
      </c>
      <c r="L86" s="745"/>
      <c r="M86" s="744" t="str">
        <f t="shared" si="320"/>
        <v/>
      </c>
      <c r="N86" s="745"/>
      <c r="O86" s="748"/>
      <c r="P86" s="745"/>
      <c r="Q86" s="744" t="str">
        <f t="shared" si="321"/>
        <v/>
      </c>
      <c r="R86" s="745"/>
      <c r="S86" s="744" t="str">
        <f t="shared" si="322"/>
        <v/>
      </c>
      <c r="T86" s="745"/>
      <c r="U86" s="746"/>
      <c r="V86" s="747"/>
      <c r="W86" s="744" t="str">
        <f t="shared" si="323"/>
        <v/>
      </c>
      <c r="X86" s="745"/>
      <c r="Y86" s="744" t="str">
        <f t="shared" si="324"/>
        <v/>
      </c>
      <c r="Z86" s="745"/>
      <c r="AA86" s="748"/>
      <c r="AB86" s="260"/>
      <c r="AC86" s="261" t="str">
        <f t="shared" si="325"/>
        <v/>
      </c>
      <c r="AD86" s="260"/>
      <c r="AE86" s="261" t="str">
        <f t="shared" si="326"/>
        <v/>
      </c>
      <c r="AF86" s="260"/>
      <c r="AG86" s="262"/>
      <c r="AH86" s="263">
        <v>1</v>
      </c>
      <c r="AI86" s="261">
        <f t="shared" si="327"/>
        <v>14</v>
      </c>
      <c r="AJ86" s="260">
        <v>1</v>
      </c>
      <c r="AK86" s="261">
        <f t="shared" si="328"/>
        <v>14</v>
      </c>
      <c r="AL86" s="260">
        <v>2</v>
      </c>
      <c r="AM86" s="264" t="s">
        <v>48</v>
      </c>
      <c r="AN86" s="747"/>
      <c r="AO86" s="744" t="str">
        <f t="shared" si="329"/>
        <v/>
      </c>
      <c r="AP86" s="749"/>
      <c r="AQ86" s="744" t="str">
        <f t="shared" si="330"/>
        <v/>
      </c>
      <c r="AR86" s="749"/>
      <c r="AS86" s="750"/>
      <c r="AT86" s="745"/>
      <c r="AU86" s="744" t="str">
        <f t="shared" si="331"/>
        <v/>
      </c>
      <c r="AV86" s="745"/>
      <c r="AW86" s="744" t="str">
        <f t="shared" si="332"/>
        <v/>
      </c>
      <c r="AX86" s="745"/>
      <c r="AY86" s="745"/>
      <c r="AZ86" s="751"/>
      <c r="BA86" s="752"/>
      <c r="BB86" s="752"/>
      <c r="BC86" s="753"/>
      <c r="BD86" s="754"/>
      <c r="BE86" s="755"/>
      <c r="BF86" s="781" t="s">
        <v>81</v>
      </c>
      <c r="BG86" s="785" t="s">
        <v>70</v>
      </c>
    </row>
    <row r="87" spans="1:59" s="782" customFormat="1" ht="15.75" customHeight="1" x14ac:dyDescent="0.25">
      <c r="A87" s="804" t="s">
        <v>208</v>
      </c>
      <c r="B87" s="731" t="s">
        <v>33</v>
      </c>
      <c r="C87" s="805" t="s">
        <v>209</v>
      </c>
      <c r="D87" s="743"/>
      <c r="E87" s="744" t="str">
        <f t="shared" si="317"/>
        <v/>
      </c>
      <c r="F87" s="745"/>
      <c r="G87" s="744" t="str">
        <f t="shared" si="318"/>
        <v/>
      </c>
      <c r="H87" s="745"/>
      <c r="I87" s="746"/>
      <c r="J87" s="747"/>
      <c r="K87" s="744" t="str">
        <f t="shared" si="319"/>
        <v/>
      </c>
      <c r="L87" s="745"/>
      <c r="M87" s="744" t="str">
        <f t="shared" si="320"/>
        <v/>
      </c>
      <c r="N87" s="745"/>
      <c r="O87" s="748"/>
      <c r="P87" s="745"/>
      <c r="Q87" s="744" t="str">
        <f t="shared" si="321"/>
        <v/>
      </c>
      <c r="R87" s="745"/>
      <c r="S87" s="744" t="str">
        <f t="shared" si="322"/>
        <v/>
      </c>
      <c r="T87" s="745"/>
      <c r="U87" s="746"/>
      <c r="V87" s="747"/>
      <c r="W87" s="744" t="str">
        <f t="shared" si="323"/>
        <v/>
      </c>
      <c r="X87" s="745"/>
      <c r="Y87" s="744" t="str">
        <f t="shared" si="324"/>
        <v/>
      </c>
      <c r="Z87" s="745"/>
      <c r="AA87" s="748"/>
      <c r="AB87" s="260"/>
      <c r="AC87" s="261" t="str">
        <f t="shared" si="325"/>
        <v/>
      </c>
      <c r="AD87" s="260"/>
      <c r="AE87" s="261" t="str">
        <f t="shared" si="326"/>
        <v/>
      </c>
      <c r="AF87" s="260"/>
      <c r="AG87" s="262"/>
      <c r="AH87" s="263">
        <v>1</v>
      </c>
      <c r="AI87" s="261">
        <f t="shared" si="327"/>
        <v>14</v>
      </c>
      <c r="AJ87" s="260">
        <v>1</v>
      </c>
      <c r="AK87" s="261">
        <f t="shared" si="328"/>
        <v>14</v>
      </c>
      <c r="AL87" s="260">
        <v>3</v>
      </c>
      <c r="AM87" s="264" t="s">
        <v>48</v>
      </c>
      <c r="AN87" s="747"/>
      <c r="AO87" s="744" t="str">
        <f t="shared" si="329"/>
        <v/>
      </c>
      <c r="AP87" s="749"/>
      <c r="AQ87" s="744" t="str">
        <f t="shared" si="330"/>
        <v/>
      </c>
      <c r="AR87" s="749"/>
      <c r="AS87" s="750"/>
      <c r="AT87" s="745"/>
      <c r="AU87" s="744" t="str">
        <f t="shared" si="331"/>
        <v/>
      </c>
      <c r="AV87" s="745"/>
      <c r="AW87" s="744" t="str">
        <f t="shared" si="332"/>
        <v/>
      </c>
      <c r="AX87" s="745"/>
      <c r="AY87" s="745"/>
      <c r="AZ87" s="751"/>
      <c r="BA87" s="752"/>
      <c r="BB87" s="752"/>
      <c r="BC87" s="753"/>
      <c r="BD87" s="754"/>
      <c r="BE87" s="755"/>
      <c r="BF87" s="781" t="s">
        <v>178</v>
      </c>
      <c r="BG87" s="785" t="s">
        <v>38</v>
      </c>
    </row>
    <row r="88" spans="1:59" s="782" customFormat="1" ht="24.75" customHeight="1" x14ac:dyDescent="0.25">
      <c r="A88" s="804" t="s">
        <v>210</v>
      </c>
      <c r="B88" s="731" t="s">
        <v>33</v>
      </c>
      <c r="C88" s="805" t="s">
        <v>211</v>
      </c>
      <c r="D88" s="743"/>
      <c r="E88" s="744" t="str">
        <f t="shared" si="317"/>
        <v/>
      </c>
      <c r="F88" s="745"/>
      <c r="G88" s="744" t="str">
        <f t="shared" si="318"/>
        <v/>
      </c>
      <c r="H88" s="745"/>
      <c r="I88" s="746"/>
      <c r="J88" s="747"/>
      <c r="K88" s="744" t="str">
        <f t="shared" si="319"/>
        <v/>
      </c>
      <c r="L88" s="745"/>
      <c r="M88" s="744" t="str">
        <f t="shared" si="320"/>
        <v/>
      </c>
      <c r="N88" s="745"/>
      <c r="O88" s="748"/>
      <c r="P88" s="745"/>
      <c r="Q88" s="744" t="str">
        <f t="shared" si="321"/>
        <v/>
      </c>
      <c r="R88" s="745"/>
      <c r="S88" s="744" t="str">
        <f t="shared" si="322"/>
        <v/>
      </c>
      <c r="T88" s="745"/>
      <c r="U88" s="746"/>
      <c r="V88" s="747"/>
      <c r="W88" s="744" t="str">
        <f t="shared" si="323"/>
        <v/>
      </c>
      <c r="X88" s="745"/>
      <c r="Y88" s="744" t="str">
        <f t="shared" si="324"/>
        <v/>
      </c>
      <c r="Z88" s="745"/>
      <c r="AA88" s="748"/>
      <c r="AB88" s="260"/>
      <c r="AC88" s="261" t="str">
        <f t="shared" si="325"/>
        <v/>
      </c>
      <c r="AD88" s="260"/>
      <c r="AE88" s="261" t="str">
        <f t="shared" si="326"/>
        <v/>
      </c>
      <c r="AF88" s="260"/>
      <c r="AG88" s="262"/>
      <c r="AH88" s="263">
        <v>1</v>
      </c>
      <c r="AI88" s="261">
        <f t="shared" si="327"/>
        <v>14</v>
      </c>
      <c r="AJ88" s="260">
        <v>1</v>
      </c>
      <c r="AK88" s="261">
        <f t="shared" si="328"/>
        <v>14</v>
      </c>
      <c r="AL88" s="260">
        <v>3</v>
      </c>
      <c r="AM88" s="264" t="s">
        <v>48</v>
      </c>
      <c r="AN88" s="747"/>
      <c r="AO88" s="744" t="str">
        <f t="shared" si="329"/>
        <v/>
      </c>
      <c r="AP88" s="749"/>
      <c r="AQ88" s="744" t="str">
        <f t="shared" si="330"/>
        <v/>
      </c>
      <c r="AR88" s="749"/>
      <c r="AS88" s="750"/>
      <c r="AT88" s="745"/>
      <c r="AU88" s="744" t="str">
        <f t="shared" si="331"/>
        <v/>
      </c>
      <c r="AV88" s="745"/>
      <c r="AW88" s="744" t="str">
        <f t="shared" si="332"/>
        <v/>
      </c>
      <c r="AX88" s="745"/>
      <c r="AY88" s="745"/>
      <c r="AZ88" s="751"/>
      <c r="BA88" s="752"/>
      <c r="BB88" s="752"/>
      <c r="BC88" s="753"/>
      <c r="BD88" s="754"/>
      <c r="BE88" s="755"/>
      <c r="BF88" s="781" t="s">
        <v>178</v>
      </c>
      <c r="BG88" s="781" t="s">
        <v>119</v>
      </c>
    </row>
    <row r="89" spans="1:59" s="782" customFormat="1" ht="22.5" customHeight="1" x14ac:dyDescent="0.25">
      <c r="A89" s="804" t="s">
        <v>212</v>
      </c>
      <c r="B89" s="731" t="s">
        <v>33</v>
      </c>
      <c r="C89" s="805" t="s">
        <v>213</v>
      </c>
      <c r="D89" s="743"/>
      <c r="E89" s="744" t="str">
        <f t="shared" si="317"/>
        <v/>
      </c>
      <c r="F89" s="745"/>
      <c r="G89" s="744" t="str">
        <f t="shared" si="318"/>
        <v/>
      </c>
      <c r="H89" s="745"/>
      <c r="I89" s="746"/>
      <c r="J89" s="747"/>
      <c r="K89" s="744" t="str">
        <f t="shared" si="319"/>
        <v/>
      </c>
      <c r="L89" s="745"/>
      <c r="M89" s="744" t="str">
        <f t="shared" si="320"/>
        <v/>
      </c>
      <c r="N89" s="745"/>
      <c r="O89" s="748"/>
      <c r="P89" s="745"/>
      <c r="Q89" s="744" t="str">
        <f t="shared" si="321"/>
        <v/>
      </c>
      <c r="R89" s="745"/>
      <c r="S89" s="744" t="str">
        <f t="shared" si="322"/>
        <v/>
      </c>
      <c r="T89" s="745"/>
      <c r="U89" s="746"/>
      <c r="V89" s="747"/>
      <c r="W89" s="744" t="str">
        <f t="shared" si="323"/>
        <v/>
      </c>
      <c r="X89" s="745"/>
      <c r="Y89" s="744" t="str">
        <f t="shared" si="324"/>
        <v/>
      </c>
      <c r="Z89" s="745"/>
      <c r="AA89" s="748"/>
      <c r="AB89" s="260"/>
      <c r="AC89" s="261" t="str">
        <f t="shared" si="325"/>
        <v/>
      </c>
      <c r="AD89" s="260"/>
      <c r="AE89" s="261" t="str">
        <f t="shared" si="326"/>
        <v/>
      </c>
      <c r="AF89" s="260"/>
      <c r="AG89" s="262"/>
      <c r="AH89" s="263">
        <v>1</v>
      </c>
      <c r="AI89" s="261">
        <f t="shared" si="327"/>
        <v>14</v>
      </c>
      <c r="AJ89" s="260">
        <v>1</v>
      </c>
      <c r="AK89" s="261">
        <f t="shared" si="328"/>
        <v>14</v>
      </c>
      <c r="AL89" s="260">
        <v>2</v>
      </c>
      <c r="AM89" s="264" t="s">
        <v>48</v>
      </c>
      <c r="AN89" s="747"/>
      <c r="AO89" s="744" t="str">
        <f t="shared" si="329"/>
        <v/>
      </c>
      <c r="AP89" s="749"/>
      <c r="AQ89" s="744" t="str">
        <f t="shared" si="330"/>
        <v/>
      </c>
      <c r="AR89" s="749"/>
      <c r="AS89" s="750"/>
      <c r="AT89" s="745"/>
      <c r="AU89" s="744" t="str">
        <f t="shared" si="331"/>
        <v/>
      </c>
      <c r="AV89" s="745"/>
      <c r="AW89" s="744" t="str">
        <f t="shared" si="332"/>
        <v/>
      </c>
      <c r="AX89" s="745"/>
      <c r="AY89" s="745"/>
      <c r="AZ89" s="751"/>
      <c r="BA89" s="752"/>
      <c r="BB89" s="752"/>
      <c r="BC89" s="753"/>
      <c r="BD89" s="754"/>
      <c r="BE89" s="755"/>
      <c r="BF89" s="781" t="s">
        <v>178</v>
      </c>
      <c r="BG89" s="781" t="s">
        <v>214</v>
      </c>
    </row>
    <row r="90" spans="1:59" s="782" customFormat="1" ht="15.75" customHeight="1" thickBot="1" x14ac:dyDescent="0.3">
      <c r="A90" s="804" t="s">
        <v>215</v>
      </c>
      <c r="B90" s="731" t="s">
        <v>33</v>
      </c>
      <c r="C90" s="805" t="s">
        <v>216</v>
      </c>
      <c r="D90" s="743"/>
      <c r="E90" s="744" t="str">
        <f t="shared" ref="E90" si="333">IF(D90*14=0,"",D90*14)</f>
        <v/>
      </c>
      <c r="F90" s="745"/>
      <c r="G90" s="744" t="str">
        <f t="shared" ref="G90" si="334">IF(F90*14=0,"",F90*14)</f>
        <v/>
      </c>
      <c r="H90" s="745"/>
      <c r="I90" s="746"/>
      <c r="J90" s="747"/>
      <c r="K90" s="744" t="str">
        <f t="shared" ref="K90" si="335">IF(J90*14=0,"",J90*14)</f>
        <v/>
      </c>
      <c r="L90" s="745"/>
      <c r="M90" s="744" t="str">
        <f t="shared" ref="M90" si="336">IF(L90*14=0,"",L90*14)</f>
        <v/>
      </c>
      <c r="N90" s="745"/>
      <c r="O90" s="748"/>
      <c r="P90" s="745"/>
      <c r="Q90" s="744" t="str">
        <f t="shared" ref="Q90" si="337">IF(P90*14=0,"",P90*14)</f>
        <v/>
      </c>
      <c r="R90" s="745"/>
      <c r="S90" s="744" t="str">
        <f t="shared" ref="S90" si="338">IF(R90*14=0,"",R90*14)</f>
        <v/>
      </c>
      <c r="T90" s="745"/>
      <c r="U90" s="746"/>
      <c r="V90" s="747"/>
      <c r="W90" s="744" t="str">
        <f t="shared" ref="W90" si="339">IF(V90*14=0,"",V90*14)</f>
        <v/>
      </c>
      <c r="X90" s="745"/>
      <c r="Y90" s="744" t="str">
        <f t="shared" ref="Y90" si="340">IF(X90*14=0,"",X90*14)</f>
        <v/>
      </c>
      <c r="Z90" s="745"/>
      <c r="AA90" s="748"/>
      <c r="AB90" s="260"/>
      <c r="AC90" s="261" t="str">
        <f t="shared" ref="AC90" si="341">IF(AB90*14=0,"",AB90*14)</f>
        <v/>
      </c>
      <c r="AD90" s="260"/>
      <c r="AE90" s="261" t="str">
        <f t="shared" ref="AE90" si="342">IF(AD90*14=0,"",AD90*14)</f>
        <v/>
      </c>
      <c r="AF90" s="260"/>
      <c r="AG90" s="262"/>
      <c r="AH90" s="263"/>
      <c r="AI90" s="261" t="str">
        <f t="shared" ref="AI90" si="343">IF(AH90*14=0,"",AH90*14)</f>
        <v/>
      </c>
      <c r="AJ90" s="260"/>
      <c r="AK90" s="261" t="str">
        <f t="shared" ref="AK90" si="344">IF(AJ90*14=0,"",AJ90*14)</f>
        <v/>
      </c>
      <c r="AL90" s="260"/>
      <c r="AM90" s="264"/>
      <c r="AN90" s="747">
        <v>1</v>
      </c>
      <c r="AO90" s="744">
        <f t="shared" si="329"/>
        <v>14</v>
      </c>
      <c r="AP90" s="749">
        <v>1</v>
      </c>
      <c r="AQ90" s="744">
        <f t="shared" si="330"/>
        <v>14</v>
      </c>
      <c r="AR90" s="749">
        <v>3</v>
      </c>
      <c r="AS90" s="750" t="s">
        <v>48</v>
      </c>
      <c r="AT90" s="745"/>
      <c r="AU90" s="744" t="str">
        <f t="shared" ref="AU90" si="345">IF(AT90*14=0,"",AT90*14)</f>
        <v/>
      </c>
      <c r="AV90" s="745"/>
      <c r="AW90" s="744" t="str">
        <f t="shared" ref="AW90" si="346">IF(AV90*14=0,"",AV90*14)</f>
        <v/>
      </c>
      <c r="AX90" s="745"/>
      <c r="AY90" s="745"/>
      <c r="AZ90" s="751"/>
      <c r="BA90" s="752"/>
      <c r="BB90" s="752"/>
      <c r="BC90" s="753"/>
      <c r="BD90" s="754"/>
      <c r="BE90" s="755"/>
      <c r="BF90" s="781" t="s">
        <v>81</v>
      </c>
      <c r="BG90" s="781" t="s">
        <v>131</v>
      </c>
    </row>
    <row r="91" spans="1:59" ht="15.75" customHeight="1" thickTop="1" thickBot="1" x14ac:dyDescent="0.3">
      <c r="A91" s="843"/>
      <c r="B91" s="844"/>
      <c r="C91" s="844"/>
      <c r="D91" s="844"/>
      <c r="E91" s="844"/>
      <c r="F91" s="844"/>
      <c r="G91" s="844"/>
      <c r="H91" s="844"/>
      <c r="I91" s="844"/>
      <c r="J91" s="844"/>
      <c r="K91" s="844"/>
      <c r="L91" s="844"/>
      <c r="M91" s="844"/>
      <c r="N91" s="844"/>
      <c r="O91" s="844"/>
      <c r="P91" s="844"/>
      <c r="Q91" s="844"/>
      <c r="R91" s="844"/>
      <c r="S91" s="844"/>
      <c r="T91" s="844"/>
      <c r="U91" s="844"/>
      <c r="V91" s="844"/>
      <c r="W91" s="844"/>
      <c r="X91" s="844"/>
      <c r="Y91" s="844"/>
      <c r="Z91" s="844"/>
      <c r="AA91" s="844"/>
      <c r="AB91" s="844"/>
      <c r="AC91" s="844"/>
      <c r="AD91" s="844"/>
      <c r="AE91" s="844"/>
      <c r="AF91" s="844"/>
      <c r="AG91" s="844"/>
      <c r="AH91" s="844"/>
      <c r="AI91" s="844"/>
      <c r="AJ91" s="844"/>
      <c r="AK91" s="844"/>
      <c r="AL91" s="844"/>
      <c r="AM91" s="844"/>
      <c r="AN91" s="844"/>
      <c r="AO91" s="844"/>
      <c r="AP91" s="844"/>
      <c r="AQ91" s="844"/>
      <c r="AR91" s="844"/>
      <c r="AS91" s="844"/>
      <c r="AT91" s="844"/>
      <c r="AU91" s="844"/>
      <c r="AV91" s="844"/>
      <c r="AW91" s="844"/>
      <c r="AX91" s="844"/>
      <c r="AY91" s="845"/>
      <c r="AZ91" s="125"/>
      <c r="BA91" s="125"/>
      <c r="BB91" s="125"/>
      <c r="BC91" s="125"/>
      <c r="BD91" s="125"/>
      <c r="BE91" s="126"/>
      <c r="BF91" s="157"/>
      <c r="BG91" s="127"/>
    </row>
    <row r="92" spans="1:59" ht="15.75" customHeight="1" thickTop="1" thickBot="1" x14ac:dyDescent="0.3">
      <c r="A92" s="98"/>
      <c r="B92" s="99"/>
      <c r="C92" s="100"/>
      <c r="D92" s="101"/>
      <c r="E92" s="101"/>
      <c r="F92" s="101"/>
      <c r="G92" s="101"/>
      <c r="H92" s="101"/>
      <c r="I92" s="101"/>
      <c r="J92" s="101"/>
      <c r="K92" s="101"/>
      <c r="L92" s="101"/>
      <c r="M92" s="102"/>
      <c r="N92" s="103"/>
      <c r="O92" s="103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103"/>
      <c r="AA92" s="103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4"/>
      <c r="AZ92" s="15"/>
      <c r="BA92" s="16"/>
      <c r="BB92" s="16"/>
      <c r="BC92" s="16"/>
      <c r="BD92" s="16"/>
      <c r="BE92" s="17"/>
    </row>
    <row r="93" spans="1:59" ht="15.75" customHeight="1" thickTop="1" thickBot="1" x14ac:dyDescent="0.3">
      <c r="A93" s="846"/>
      <c r="B93" s="847"/>
      <c r="C93" s="847"/>
      <c r="D93" s="847"/>
      <c r="E93" s="847"/>
      <c r="F93" s="847"/>
      <c r="G93" s="847"/>
      <c r="H93" s="847"/>
      <c r="I93" s="847"/>
      <c r="J93" s="847"/>
      <c r="K93" s="847"/>
      <c r="L93" s="847"/>
      <c r="M93" s="847"/>
      <c r="N93" s="847"/>
      <c r="O93" s="847"/>
      <c r="P93" s="847"/>
      <c r="Q93" s="847"/>
      <c r="R93" s="847"/>
      <c r="S93" s="847"/>
      <c r="T93" s="847"/>
      <c r="U93" s="847"/>
      <c r="V93" s="847"/>
      <c r="W93" s="847"/>
      <c r="X93" s="847"/>
      <c r="Y93" s="847"/>
      <c r="Z93" s="847"/>
      <c r="AA93" s="847"/>
      <c r="AB93" s="847"/>
      <c r="AC93" s="847"/>
      <c r="AD93" s="847"/>
      <c r="AE93" s="847"/>
      <c r="AF93" s="847"/>
      <c r="AG93" s="847"/>
      <c r="AH93" s="847"/>
      <c r="AI93" s="847"/>
      <c r="AJ93" s="847"/>
      <c r="AK93" s="847"/>
      <c r="AL93" s="847"/>
      <c r="AM93" s="847"/>
      <c r="AN93" s="847"/>
      <c r="AO93" s="847"/>
      <c r="AP93" s="847"/>
      <c r="AQ93" s="847"/>
      <c r="AR93" s="847"/>
      <c r="AS93" s="847"/>
      <c r="AT93" s="847"/>
      <c r="AU93" s="847"/>
      <c r="AV93" s="847"/>
      <c r="AW93" s="847"/>
      <c r="AX93" s="847"/>
      <c r="AY93" s="847"/>
      <c r="AZ93" s="21"/>
      <c r="BA93" s="21"/>
      <c r="BB93" s="21"/>
      <c r="BC93" s="21"/>
      <c r="BD93" s="21"/>
      <c r="BE93" s="22"/>
    </row>
    <row r="94" spans="1:59" ht="15.75" customHeight="1" thickTop="1" x14ac:dyDescent="0.25">
      <c r="A94" s="840" t="s">
        <v>217</v>
      </c>
      <c r="B94" s="841"/>
      <c r="C94" s="841"/>
      <c r="D94" s="841"/>
      <c r="E94" s="841"/>
      <c r="F94" s="841"/>
      <c r="G94" s="841"/>
      <c r="H94" s="841"/>
      <c r="I94" s="841"/>
      <c r="J94" s="841"/>
      <c r="K94" s="841"/>
      <c r="L94" s="841"/>
      <c r="M94" s="841"/>
      <c r="N94" s="841"/>
      <c r="O94" s="841"/>
      <c r="P94" s="841"/>
      <c r="Q94" s="841"/>
      <c r="R94" s="841"/>
      <c r="S94" s="841"/>
      <c r="T94" s="841"/>
      <c r="U94" s="841"/>
      <c r="V94" s="841"/>
      <c r="W94" s="841"/>
      <c r="X94" s="841"/>
      <c r="Y94" s="841"/>
      <c r="Z94" s="841"/>
      <c r="AA94" s="841"/>
      <c r="AB94" s="841"/>
      <c r="AC94" s="841"/>
      <c r="AD94" s="841"/>
      <c r="AE94" s="841"/>
      <c r="AF94" s="841"/>
      <c r="AG94" s="841"/>
      <c r="AH94" s="841"/>
      <c r="AI94" s="841"/>
      <c r="AJ94" s="841"/>
      <c r="AK94" s="841"/>
      <c r="AL94" s="841"/>
      <c r="AM94" s="841"/>
      <c r="AN94" s="841"/>
      <c r="AO94" s="841"/>
      <c r="AP94" s="841"/>
      <c r="AQ94" s="841"/>
      <c r="AR94" s="841"/>
      <c r="AS94" s="841"/>
      <c r="AT94" s="841"/>
      <c r="AU94" s="841"/>
      <c r="AV94" s="841"/>
      <c r="AW94" s="841"/>
      <c r="AX94" s="841"/>
      <c r="AY94" s="842"/>
      <c r="AZ94" s="23"/>
      <c r="BA94" s="23"/>
      <c r="BB94" s="23"/>
      <c r="BC94" s="23"/>
      <c r="BD94" s="23"/>
      <c r="BE94" s="24"/>
    </row>
    <row r="95" spans="1:59" ht="15.75" customHeight="1" x14ac:dyDescent="0.3">
      <c r="A95" s="314"/>
      <c r="B95" s="315"/>
      <c r="C95" s="316" t="s">
        <v>218</v>
      </c>
      <c r="D95" s="317"/>
      <c r="E95" s="317"/>
      <c r="F95" s="317"/>
      <c r="G95" s="317"/>
      <c r="H95" s="246"/>
      <c r="I95" s="318" t="str">
        <f>IF(COUNTIF(I11:I45,"A")=0,"",COUNTIF(I11:I45,"A"))</f>
        <v/>
      </c>
      <c r="J95" s="319"/>
      <c r="K95" s="317"/>
      <c r="L95" s="317"/>
      <c r="M95" s="317"/>
      <c r="N95" s="246"/>
      <c r="O95" s="318" t="str">
        <f>IF(COUNTIF(O11:O45,"A")=0,"",COUNTIF(O11:O45,"A"))</f>
        <v/>
      </c>
      <c r="P95" s="319"/>
      <c r="Q95" s="317"/>
      <c r="R95" s="317"/>
      <c r="S95" s="317"/>
      <c r="T95" s="246"/>
      <c r="U95" s="318" t="str">
        <f>IF(COUNTIF(U11:U45,"A")=0,"",COUNTIF(U11:U45,"A"))</f>
        <v/>
      </c>
      <c r="V95" s="319"/>
      <c r="W95" s="317"/>
      <c r="X95" s="317"/>
      <c r="Y95" s="317"/>
      <c r="Z95" s="246"/>
      <c r="AA95" s="318" t="str">
        <f>IF(COUNTIF(AA11:AA45,"A")=0,"",COUNTIF(AA11:AA45,"A"))</f>
        <v/>
      </c>
      <c r="AB95" s="319"/>
      <c r="AC95" s="317"/>
      <c r="AD95" s="317"/>
      <c r="AE95" s="317"/>
      <c r="AF95" s="246"/>
      <c r="AG95" s="318" t="str">
        <f>IF(COUNTIF(AG11:AG45,"A")=0,"",COUNTIF(AG11:AG45,"A"))</f>
        <v/>
      </c>
      <c r="AH95" s="319"/>
      <c r="AI95" s="317"/>
      <c r="AJ95" s="317"/>
      <c r="AK95" s="317"/>
      <c r="AL95" s="246"/>
      <c r="AM95" s="318" t="str">
        <f>IF(COUNTIF(AM11:AM45,"A")=0,"",COUNTIF(AM11:AM45,"A"))</f>
        <v/>
      </c>
      <c r="AN95" s="319"/>
      <c r="AO95" s="317"/>
      <c r="AP95" s="317"/>
      <c r="AQ95" s="317"/>
      <c r="AR95" s="246"/>
      <c r="AS95" s="318" t="str">
        <f>IF(COUNTIF(AS11:AS45,"A")=0,"",COUNTIF(AS11:AS45,"A"))</f>
        <v/>
      </c>
      <c r="AT95" s="319"/>
      <c r="AU95" s="317"/>
      <c r="AV95" s="317"/>
      <c r="AW95" s="317"/>
      <c r="AX95" s="246"/>
      <c r="AY95" s="318">
        <f>IF(COUNTIF(AY11:AY45,"A")=0,"",COUNTIF(AY11:AY45,"A"))</f>
        <v>2</v>
      </c>
      <c r="AZ95" s="320"/>
      <c r="BA95" s="317"/>
      <c r="BB95" s="317"/>
      <c r="BC95" s="317"/>
      <c r="BD95" s="246"/>
      <c r="BE95" s="321">
        <f>IF(SUM(I95:AY95)=0,"",SUM(I95:AY95))</f>
        <v>2</v>
      </c>
    </row>
    <row r="96" spans="1:59" ht="15.75" customHeight="1" x14ac:dyDescent="0.3">
      <c r="A96" s="322"/>
      <c r="B96" s="315"/>
      <c r="C96" s="316" t="s">
        <v>219</v>
      </c>
      <c r="D96" s="317"/>
      <c r="E96" s="317"/>
      <c r="F96" s="317"/>
      <c r="G96" s="317"/>
      <c r="H96" s="246"/>
      <c r="I96" s="318" t="str">
        <f>IF(COUNTIF(I11:I45,"B")=0,"",COUNTIF(I11:I45,"B"))</f>
        <v/>
      </c>
      <c r="J96" s="319"/>
      <c r="K96" s="317"/>
      <c r="L96" s="317"/>
      <c r="M96" s="317"/>
      <c r="N96" s="246"/>
      <c r="O96" s="318" t="str">
        <f>IF(COUNTIF(O11:O45,"B")=0,"",COUNTIF(O11:O45,"B"))</f>
        <v/>
      </c>
      <c r="P96" s="319"/>
      <c r="Q96" s="317"/>
      <c r="R96" s="317"/>
      <c r="S96" s="317"/>
      <c r="T96" s="246"/>
      <c r="U96" s="318" t="str">
        <f>IF(COUNTIF(U11:U45,"B")=0,"",COUNTIF(U11:U45,"B"))</f>
        <v/>
      </c>
      <c r="V96" s="319"/>
      <c r="W96" s="317"/>
      <c r="X96" s="317"/>
      <c r="Y96" s="317"/>
      <c r="Z96" s="246"/>
      <c r="AA96" s="318" t="str">
        <f>IF(COUNTIF(AA11:AA45,"B")=0,"",COUNTIF(AA11:AA45,"B"))</f>
        <v/>
      </c>
      <c r="AB96" s="319"/>
      <c r="AC96" s="317"/>
      <c r="AD96" s="317"/>
      <c r="AE96" s="317"/>
      <c r="AF96" s="246"/>
      <c r="AG96" s="318" t="str">
        <f>IF(COUNTIF(AG11:AG45,"B")=0,"",COUNTIF(AG11:AG45,"B"))</f>
        <v/>
      </c>
      <c r="AH96" s="319"/>
      <c r="AI96" s="317"/>
      <c r="AJ96" s="317"/>
      <c r="AK96" s="317"/>
      <c r="AL96" s="246"/>
      <c r="AM96" s="318" t="str">
        <f>IF(COUNTIF(AM11:AM45,"B")=0,"",COUNTIF(AM11:AM45,"B"))</f>
        <v/>
      </c>
      <c r="AN96" s="319"/>
      <c r="AO96" s="317"/>
      <c r="AP96" s="317"/>
      <c r="AQ96" s="317"/>
      <c r="AR96" s="246"/>
      <c r="AS96" s="318" t="str">
        <f>IF(COUNTIF(AS11:AS45,"B")=0,"",COUNTIF(AS11:AS45,"B"))</f>
        <v/>
      </c>
      <c r="AT96" s="319"/>
      <c r="AU96" s="317"/>
      <c r="AV96" s="317"/>
      <c r="AW96" s="317"/>
      <c r="AX96" s="246"/>
      <c r="AY96" s="318" t="str">
        <f>IF(COUNTIF(AY11:AY45,"B")=0,"",COUNTIF(AY11:AY45,"B"))</f>
        <v/>
      </c>
      <c r="AZ96" s="320"/>
      <c r="BA96" s="317"/>
      <c r="BB96" s="317"/>
      <c r="BC96" s="317"/>
      <c r="BD96" s="246"/>
      <c r="BE96" s="321" t="str">
        <f t="shared" ref="BE96:BE107" si="347">IF(SUM(I96:AY96)=0,"",SUM(I96:AY96))</f>
        <v/>
      </c>
    </row>
    <row r="97" spans="1:57" ht="15.75" customHeight="1" x14ac:dyDescent="0.3">
      <c r="A97" s="322"/>
      <c r="B97" s="315"/>
      <c r="C97" s="316" t="s">
        <v>220</v>
      </c>
      <c r="D97" s="317"/>
      <c r="E97" s="317"/>
      <c r="F97" s="317"/>
      <c r="G97" s="317"/>
      <c r="H97" s="246"/>
      <c r="I97" s="318" t="str">
        <f>IF(COUNTIF(I11:I45,"ÉÉ")=0,"",COUNTIF(I11:I45,"ÉÉ"))</f>
        <v/>
      </c>
      <c r="J97" s="319"/>
      <c r="K97" s="317"/>
      <c r="L97" s="317"/>
      <c r="M97" s="317"/>
      <c r="N97" s="246"/>
      <c r="O97" s="318">
        <f>IF(COUNTIF(O11:O45,"ÉÉ")=0,"",COUNTIF(O11:O45,"ÉÉ"))</f>
        <v>2</v>
      </c>
      <c r="P97" s="319"/>
      <c r="Q97" s="317"/>
      <c r="R97" s="317"/>
      <c r="S97" s="317"/>
      <c r="T97" s="246"/>
      <c r="U97" s="318">
        <f>IF(COUNTIF(U11:U45,"ÉÉ")=0,"",COUNTIF(U11:U45,"ÉÉ"))</f>
        <v>4</v>
      </c>
      <c r="V97" s="319"/>
      <c r="W97" s="317"/>
      <c r="X97" s="317"/>
      <c r="Y97" s="317"/>
      <c r="Z97" s="246"/>
      <c r="AA97" s="318" t="str">
        <f>IF(COUNTIF(AA11:AA45,"ÉÉ")=0,"",COUNTIF(AA11:AA45,"ÉÉ"))</f>
        <v/>
      </c>
      <c r="AB97" s="319"/>
      <c r="AC97" s="317"/>
      <c r="AD97" s="317"/>
      <c r="AE97" s="317"/>
      <c r="AF97" s="246"/>
      <c r="AG97" s="318" t="str">
        <f>IF(COUNTIF(AG11:AG45,"ÉÉ")=0,"",COUNTIF(AG11:AG45,"ÉÉ"))</f>
        <v/>
      </c>
      <c r="AH97" s="319"/>
      <c r="AI97" s="317"/>
      <c r="AJ97" s="317"/>
      <c r="AK97" s="317"/>
      <c r="AL97" s="246"/>
      <c r="AM97" s="318" t="str">
        <f>IF(COUNTIF(AM11:AM45,"ÉÉ")=0,"",COUNTIF(AM11:AM45,"ÉÉ"))</f>
        <v/>
      </c>
      <c r="AN97" s="319"/>
      <c r="AO97" s="317"/>
      <c r="AP97" s="317"/>
      <c r="AQ97" s="317"/>
      <c r="AR97" s="246"/>
      <c r="AS97" s="318" t="str">
        <f>IF(COUNTIF(AS11:AS45,"ÉÉ")=0,"",COUNTIF(AS11:AS45,"ÉÉ"))</f>
        <v/>
      </c>
      <c r="AT97" s="319"/>
      <c r="AU97" s="317"/>
      <c r="AV97" s="317"/>
      <c r="AW97" s="317"/>
      <c r="AX97" s="246"/>
      <c r="AY97" s="318">
        <f>IF(COUNTIF(AY11:AY45,"ÉÉ")=0,"",COUNTIF(AY11:AY45,"ÉÉ"))</f>
        <v>1</v>
      </c>
      <c r="AZ97" s="320"/>
      <c r="BA97" s="317"/>
      <c r="BB97" s="317"/>
      <c r="BC97" s="317"/>
      <c r="BD97" s="246"/>
      <c r="BE97" s="321">
        <f t="shared" si="347"/>
        <v>7</v>
      </c>
    </row>
    <row r="98" spans="1:57" ht="15.75" customHeight="1" x14ac:dyDescent="0.3">
      <c r="A98" s="322"/>
      <c r="B98" s="323"/>
      <c r="C98" s="316" t="s">
        <v>221</v>
      </c>
      <c r="D98" s="324"/>
      <c r="E98" s="324"/>
      <c r="F98" s="324"/>
      <c r="G98" s="324"/>
      <c r="H98" s="325"/>
      <c r="I98" s="318" t="str">
        <f>IF(COUNTIF(I11:I45,"ÉÉ(Z)")=0,"",COUNTIF(I11:I45,"ÉÉ(Z)"))</f>
        <v/>
      </c>
      <c r="J98" s="326"/>
      <c r="K98" s="324"/>
      <c r="L98" s="324"/>
      <c r="M98" s="324"/>
      <c r="N98" s="325"/>
      <c r="O98" s="318" t="str">
        <f>IF(COUNTIF(O11:O45,"ÉÉ(Z)")=0,"",COUNTIF(O11:O45,"ÉÉ(Z)"))</f>
        <v/>
      </c>
      <c r="P98" s="326"/>
      <c r="Q98" s="324"/>
      <c r="R98" s="324"/>
      <c r="S98" s="324"/>
      <c r="T98" s="325"/>
      <c r="U98" s="318" t="str">
        <f>IF(COUNTIF(U11:U45,"ÉÉ(Z)")=0,"",COUNTIF(U11:U45,"ÉÉ(Z)"))</f>
        <v/>
      </c>
      <c r="V98" s="326"/>
      <c r="W98" s="324"/>
      <c r="X98" s="324"/>
      <c r="Y98" s="324"/>
      <c r="Z98" s="325"/>
      <c r="AA98" s="318">
        <f>IF(COUNTIF(AA11:AA45,"ÉÉ(Z)")=0,"",COUNTIF(AA11:AA45,"ÉÉ(Z)"))</f>
        <v>1</v>
      </c>
      <c r="AB98" s="326"/>
      <c r="AC98" s="324"/>
      <c r="AD98" s="324"/>
      <c r="AE98" s="324"/>
      <c r="AF98" s="325"/>
      <c r="AG98" s="318" t="str">
        <f>IF(COUNTIF(AG11:AG45,"ÉÉ(Z)")=0,"",COUNTIF(AG11:AG45,"ÉÉ(Z)"))</f>
        <v/>
      </c>
      <c r="AH98" s="326"/>
      <c r="AI98" s="324"/>
      <c r="AJ98" s="324"/>
      <c r="AK98" s="324"/>
      <c r="AL98" s="325"/>
      <c r="AM98" s="318" t="str">
        <f>IF(COUNTIF(AM11:AM45,"ÉÉ(Z)")=0,"",COUNTIF(AM11:AM45,"ÉÉ(Z)"))</f>
        <v/>
      </c>
      <c r="AN98" s="326"/>
      <c r="AO98" s="324"/>
      <c r="AP98" s="324"/>
      <c r="AQ98" s="324"/>
      <c r="AR98" s="325"/>
      <c r="AS98" s="318" t="str">
        <f>IF(COUNTIF(AS11:AS45,"ÉÉ(Z)")=0,"",COUNTIF(AS11:AS45,"ÉÉ(Z)"))</f>
        <v/>
      </c>
      <c r="AT98" s="326"/>
      <c r="AU98" s="324"/>
      <c r="AV98" s="324"/>
      <c r="AW98" s="324"/>
      <c r="AX98" s="325"/>
      <c r="AY98" s="318" t="str">
        <f>IF(COUNTIF(AY11:AY45,"ÉÉ(Z)")=0,"",COUNTIF(AY11:AY45,"ÉÉ(Z)"))</f>
        <v/>
      </c>
      <c r="AZ98" s="327"/>
      <c r="BA98" s="324"/>
      <c r="BB98" s="324"/>
      <c r="BC98" s="324"/>
      <c r="BD98" s="325"/>
      <c r="BE98" s="321">
        <f t="shared" si="347"/>
        <v>1</v>
      </c>
    </row>
    <row r="99" spans="1:57" ht="15.75" customHeight="1" x14ac:dyDescent="0.3">
      <c r="A99" s="322"/>
      <c r="B99" s="315"/>
      <c r="C99" s="316" t="s">
        <v>222</v>
      </c>
      <c r="D99" s="317"/>
      <c r="E99" s="317"/>
      <c r="F99" s="317"/>
      <c r="G99" s="317"/>
      <c r="H99" s="246"/>
      <c r="I99" s="318">
        <f>IF(COUNTIF(I11:I45,"GYJ")=0,"",COUNTIF(I11:I45,"GYJ"))</f>
        <v>5</v>
      </c>
      <c r="J99" s="319"/>
      <c r="K99" s="317"/>
      <c r="L99" s="317"/>
      <c r="M99" s="317"/>
      <c r="N99" s="246"/>
      <c r="O99" s="318">
        <f>IF(COUNTIF(O11:O45,"GYJ")=0,"",COUNTIF(O11:O45,"GYJ"))</f>
        <v>3</v>
      </c>
      <c r="P99" s="319"/>
      <c r="Q99" s="317"/>
      <c r="R99" s="317"/>
      <c r="S99" s="317"/>
      <c r="T99" s="246"/>
      <c r="U99" s="318">
        <f>IF(COUNTIF(U11:U45,"GYJ")=0,"",COUNTIF(U11:U45,"GYJ"))</f>
        <v>4</v>
      </c>
      <c r="V99" s="319"/>
      <c r="W99" s="317"/>
      <c r="X99" s="317"/>
      <c r="Y99" s="317"/>
      <c r="Z99" s="246"/>
      <c r="AA99" s="318">
        <f>IF(COUNTIF(AA11:AA45,"GYJ")=0,"",COUNTIF(AA11:AA45,"GYJ"))</f>
        <v>2</v>
      </c>
      <c r="AB99" s="319"/>
      <c r="AC99" s="317"/>
      <c r="AD99" s="317"/>
      <c r="AE99" s="317"/>
      <c r="AF99" s="246"/>
      <c r="AG99" s="318">
        <f>IF(COUNTIF(AG11:AG45,"GYJ")=0,"",COUNTIF(AG11:AG45,"GYJ"))</f>
        <v>1</v>
      </c>
      <c r="AH99" s="319"/>
      <c r="AI99" s="317"/>
      <c r="AJ99" s="317"/>
      <c r="AK99" s="317"/>
      <c r="AL99" s="246"/>
      <c r="AM99" s="318">
        <f>IF(COUNTIF(AM11:AM45,"GYJ")=0,"",COUNTIF(AM11:AM45,"GYJ"))</f>
        <v>2</v>
      </c>
      <c r="AN99" s="319"/>
      <c r="AO99" s="317"/>
      <c r="AP99" s="317"/>
      <c r="AQ99" s="317"/>
      <c r="AR99" s="246"/>
      <c r="AS99" s="318">
        <f>IF(COUNTIF(AS11:AS45,"GYJ")=0,"",COUNTIF(AS11:AS45,"GYJ"))</f>
        <v>1</v>
      </c>
      <c r="AT99" s="319"/>
      <c r="AU99" s="317"/>
      <c r="AV99" s="317"/>
      <c r="AW99" s="317"/>
      <c r="AX99" s="246"/>
      <c r="AY99" s="318" t="str">
        <f>IF(COUNTIF(AY11:AY45,"GYJ")=0,"",COUNTIF(AY11:AY45,"GYJ"))</f>
        <v/>
      </c>
      <c r="AZ99" s="320"/>
      <c r="BA99" s="317"/>
      <c r="BB99" s="317"/>
      <c r="BC99" s="317"/>
      <c r="BD99" s="246"/>
      <c r="BE99" s="321">
        <f t="shared" si="347"/>
        <v>18</v>
      </c>
    </row>
    <row r="100" spans="1:57" ht="15.75" customHeight="1" x14ac:dyDescent="0.3">
      <c r="A100" s="322"/>
      <c r="B100" s="315"/>
      <c r="C100" s="316" t="s">
        <v>223</v>
      </c>
      <c r="D100" s="317"/>
      <c r="E100" s="317"/>
      <c r="F100" s="317"/>
      <c r="G100" s="317"/>
      <c r="H100" s="246"/>
      <c r="I100" s="318" t="str">
        <f>IF(COUNTIF(I11:I45,"GYJ(Z)")=0,"",COUNTIF(I11:I45,"GYJ(Z)"))</f>
        <v/>
      </c>
      <c r="J100" s="319"/>
      <c r="K100" s="317"/>
      <c r="L100" s="317"/>
      <c r="M100" s="317"/>
      <c r="N100" s="246"/>
      <c r="O100" s="318" t="str">
        <f>IF(COUNTIF(O11:O45,"GYJ(Z)")=0,"",COUNTIF(O11:O45,"GYJ(Z)"))</f>
        <v/>
      </c>
      <c r="P100" s="319"/>
      <c r="Q100" s="317"/>
      <c r="R100" s="317"/>
      <c r="S100" s="317"/>
      <c r="T100" s="246"/>
      <c r="U100" s="318" t="str">
        <f>IF(COUNTIF(U11:U45,"GYJ(Z)")=0,"",COUNTIF(U11:U45,"GYJ(Z)"))</f>
        <v/>
      </c>
      <c r="V100" s="319"/>
      <c r="W100" s="317"/>
      <c r="X100" s="317"/>
      <c r="Y100" s="317"/>
      <c r="Z100" s="246"/>
      <c r="AA100" s="318" t="str">
        <f>IF(COUNTIF(AA11:AA45,"GYJ(Z)")=0,"",COUNTIF(AA11:AA45,"GYJ(Z)"))</f>
        <v/>
      </c>
      <c r="AB100" s="319"/>
      <c r="AC100" s="317"/>
      <c r="AD100" s="317"/>
      <c r="AE100" s="317"/>
      <c r="AF100" s="246"/>
      <c r="AG100" s="318" t="str">
        <f>IF(COUNTIF(AG11:AG45,"GYJ(Z)")=0,"",COUNTIF(AG11:AG45,"GYJ(Z)"))</f>
        <v/>
      </c>
      <c r="AH100" s="319"/>
      <c r="AI100" s="317"/>
      <c r="AJ100" s="317"/>
      <c r="AK100" s="317"/>
      <c r="AL100" s="246"/>
      <c r="AM100" s="318" t="str">
        <f>IF(COUNTIF(AM11:AM45,"GYJ(Z)")=0,"",COUNTIF(AM11:AM45,"GYJ(Z)"))</f>
        <v/>
      </c>
      <c r="AN100" s="319"/>
      <c r="AO100" s="317"/>
      <c r="AP100" s="317"/>
      <c r="AQ100" s="317"/>
      <c r="AR100" s="246"/>
      <c r="AS100" s="318" t="str">
        <f>IF(COUNTIF(AS11:AS45,"GYJ(Z)")=0,"",COUNTIF(AS11:AS45,"GYJ(Z)"))</f>
        <v/>
      </c>
      <c r="AT100" s="319"/>
      <c r="AU100" s="317"/>
      <c r="AV100" s="317"/>
      <c r="AW100" s="317"/>
      <c r="AX100" s="246"/>
      <c r="AY100" s="318" t="str">
        <f>IF(COUNTIF(AY11:AY45,"GYJ(Z)")=0,"",COUNTIF(AY11:AY45,"GYJ(Z)"))</f>
        <v/>
      </c>
      <c r="AZ100" s="320"/>
      <c r="BA100" s="317"/>
      <c r="BB100" s="317"/>
      <c r="BC100" s="317"/>
      <c r="BD100" s="246"/>
      <c r="BE100" s="321" t="str">
        <f t="shared" si="347"/>
        <v/>
      </c>
    </row>
    <row r="101" spans="1:57" ht="15.75" customHeight="1" x14ac:dyDescent="0.3">
      <c r="A101" s="322"/>
      <c r="B101" s="315"/>
      <c r="C101" s="316" t="s">
        <v>224</v>
      </c>
      <c r="D101" s="317"/>
      <c r="E101" s="317"/>
      <c r="F101" s="317"/>
      <c r="G101" s="317"/>
      <c r="H101" s="246"/>
      <c r="I101" s="318" t="str">
        <f>IF(COUNTIF(I11:I45,"K")=0,"",COUNTIF(I11:I45,"K"))</f>
        <v/>
      </c>
      <c r="J101" s="319"/>
      <c r="K101" s="317"/>
      <c r="L101" s="317"/>
      <c r="M101" s="317"/>
      <c r="N101" s="246"/>
      <c r="O101" s="318">
        <f>IF(COUNTIF(O11:O45,"K")=0,"",COUNTIF(O11:O45,"K"))</f>
        <v>1</v>
      </c>
      <c r="P101" s="319"/>
      <c r="Q101" s="317"/>
      <c r="R101" s="317"/>
      <c r="S101" s="317"/>
      <c r="T101" s="246"/>
      <c r="U101" s="318" t="str">
        <f>IF(COUNTIF(U11:U45,"K")=0,"",COUNTIF(U11:U45,"K"))</f>
        <v/>
      </c>
      <c r="V101" s="319"/>
      <c r="W101" s="317"/>
      <c r="X101" s="317"/>
      <c r="Y101" s="317"/>
      <c r="Z101" s="246"/>
      <c r="AA101" s="318">
        <f>IF(COUNTIF(AA11:AA45,"K")=0,"",COUNTIF(AA11:AA45,"K"))</f>
        <v>1</v>
      </c>
      <c r="AB101" s="319"/>
      <c r="AC101" s="317"/>
      <c r="AD101" s="317"/>
      <c r="AE101" s="317"/>
      <c r="AF101" s="246"/>
      <c r="AG101" s="318">
        <f>IF(COUNTIF(AG11:AG45,"K")=0,"",COUNTIF(AG11:AG45,"K"))</f>
        <v>1</v>
      </c>
      <c r="AH101" s="319"/>
      <c r="AI101" s="317"/>
      <c r="AJ101" s="317"/>
      <c r="AK101" s="317"/>
      <c r="AL101" s="246"/>
      <c r="AM101" s="318" t="str">
        <f>IF(COUNTIF(AM11:AM45,"K")=0,"",COUNTIF(AM11:AM45,"K"))</f>
        <v/>
      </c>
      <c r="AN101" s="319"/>
      <c r="AO101" s="317"/>
      <c r="AP101" s="317"/>
      <c r="AQ101" s="317"/>
      <c r="AR101" s="246"/>
      <c r="AS101" s="318" t="str">
        <f>IF(COUNTIF(AS11:AS45,"K")=0,"",COUNTIF(AS11:AS45,"K"))</f>
        <v/>
      </c>
      <c r="AT101" s="319"/>
      <c r="AU101" s="317"/>
      <c r="AV101" s="317"/>
      <c r="AW101" s="317"/>
      <c r="AX101" s="246"/>
      <c r="AY101" s="318" t="str">
        <f>IF(COUNTIF(AY11:AY45,"K")=0,"",COUNTIF(AY11:AY45,"K"))</f>
        <v/>
      </c>
      <c r="AZ101" s="320"/>
      <c r="BA101" s="317"/>
      <c r="BB101" s="317"/>
      <c r="BC101" s="317"/>
      <c r="BD101" s="246"/>
      <c r="BE101" s="321">
        <f t="shared" si="347"/>
        <v>3</v>
      </c>
    </row>
    <row r="102" spans="1:57" ht="15.75" customHeight="1" x14ac:dyDescent="0.3">
      <c r="A102" s="322"/>
      <c r="B102" s="315"/>
      <c r="C102" s="316" t="s">
        <v>225</v>
      </c>
      <c r="D102" s="317"/>
      <c r="E102" s="317"/>
      <c r="F102" s="317"/>
      <c r="G102" s="317"/>
      <c r="H102" s="246"/>
      <c r="I102" s="318" t="str">
        <f>IF(COUNTIF(I11:I45,"K(Z)")=0,"",COUNTIF(I11:I45,"K(Z)"))</f>
        <v/>
      </c>
      <c r="J102" s="319"/>
      <c r="K102" s="317"/>
      <c r="L102" s="317"/>
      <c r="M102" s="317"/>
      <c r="N102" s="246"/>
      <c r="O102" s="318" t="str">
        <f>IF(COUNTIF(O11:O45,"K(Z)")=0,"",COUNTIF(O11:O45,"K(Z)"))</f>
        <v/>
      </c>
      <c r="P102" s="319"/>
      <c r="Q102" s="317"/>
      <c r="R102" s="317"/>
      <c r="S102" s="317"/>
      <c r="T102" s="246"/>
      <c r="U102" s="318" t="str">
        <f>IF(COUNTIF(U11:U45,"K(Z)")=0,"",COUNTIF(U11:U45,"K(Z)"))</f>
        <v/>
      </c>
      <c r="V102" s="319"/>
      <c r="W102" s="317"/>
      <c r="X102" s="317"/>
      <c r="Y102" s="317"/>
      <c r="Z102" s="246"/>
      <c r="AA102" s="318" t="str">
        <f>IF(COUNTIF(AA11:AA45,"K(Z)")=0,"",COUNTIF(AA11:AA45,"K(Z)"))</f>
        <v/>
      </c>
      <c r="AB102" s="319"/>
      <c r="AC102" s="317"/>
      <c r="AD102" s="317"/>
      <c r="AE102" s="317"/>
      <c r="AF102" s="246"/>
      <c r="AG102" s="318" t="str">
        <f>IF(COUNTIF(AG11:AG45,"K(Z)")=0,"",COUNTIF(AG11:AG45,"K(Z)"))</f>
        <v/>
      </c>
      <c r="AH102" s="319"/>
      <c r="AI102" s="317"/>
      <c r="AJ102" s="317"/>
      <c r="AK102" s="317"/>
      <c r="AL102" s="246"/>
      <c r="AM102" s="318" t="str">
        <f>IF(COUNTIF(AM11:AM45,"K(Z)")=0,"",COUNTIF(AM11:AM45,"K(Z)"))</f>
        <v/>
      </c>
      <c r="AN102" s="319"/>
      <c r="AO102" s="317"/>
      <c r="AP102" s="317"/>
      <c r="AQ102" s="317"/>
      <c r="AR102" s="246"/>
      <c r="AS102" s="318" t="str">
        <f>IF(COUNTIF(AS11:AS45,"K(Z)")=0,"",COUNTIF(AS11:AS45,"K(Z)"))</f>
        <v/>
      </c>
      <c r="AT102" s="319"/>
      <c r="AU102" s="317"/>
      <c r="AV102" s="317"/>
      <c r="AW102" s="317"/>
      <c r="AX102" s="246"/>
      <c r="AY102" s="318" t="str">
        <f>IF(COUNTIF(AY11:AY45,"K(Z)")=0,"",COUNTIF(AY11:AY45,"K(Z)"))</f>
        <v/>
      </c>
      <c r="AZ102" s="320"/>
      <c r="BA102" s="317"/>
      <c r="BB102" s="317"/>
      <c r="BC102" s="317"/>
      <c r="BD102" s="246"/>
      <c r="BE102" s="321" t="str">
        <f t="shared" si="347"/>
        <v/>
      </c>
    </row>
    <row r="103" spans="1:57" ht="15.75" customHeight="1" x14ac:dyDescent="0.3">
      <c r="A103" s="322"/>
      <c r="B103" s="315"/>
      <c r="C103" s="316" t="s">
        <v>226</v>
      </c>
      <c r="D103" s="317"/>
      <c r="E103" s="317"/>
      <c r="F103" s="317"/>
      <c r="G103" s="317"/>
      <c r="H103" s="246"/>
      <c r="I103" s="318" t="str">
        <f>IF(COUNTIF(I11:I45,"AV")=0,"",COUNTIF(I11:I45,"AV"))</f>
        <v/>
      </c>
      <c r="J103" s="319"/>
      <c r="K103" s="317"/>
      <c r="L103" s="317"/>
      <c r="M103" s="317"/>
      <c r="N103" s="246"/>
      <c r="O103" s="318" t="str">
        <f>IF(COUNTIF(O11:O45,"AV")=0,"",COUNTIF(O11:O45,"AV"))</f>
        <v/>
      </c>
      <c r="P103" s="319"/>
      <c r="Q103" s="317"/>
      <c r="R103" s="317"/>
      <c r="S103" s="317"/>
      <c r="T103" s="246"/>
      <c r="U103" s="318" t="str">
        <f>IF(COUNTIF(U11:U45,"AV")=0,"",COUNTIF(U11:U45,"AV"))</f>
        <v/>
      </c>
      <c r="V103" s="319"/>
      <c r="W103" s="317"/>
      <c r="X103" s="317"/>
      <c r="Y103" s="317"/>
      <c r="Z103" s="246"/>
      <c r="AA103" s="318" t="str">
        <f>IF(COUNTIF(AA11:AA45,"AV")=0,"",COUNTIF(AA11:AA45,"AV"))</f>
        <v/>
      </c>
      <c r="AB103" s="319"/>
      <c r="AC103" s="317"/>
      <c r="AD103" s="317"/>
      <c r="AE103" s="317"/>
      <c r="AF103" s="246"/>
      <c r="AG103" s="318" t="str">
        <f>IF(COUNTIF(AG11:AG45,"AV")=0,"",COUNTIF(AG11:AG45,"AV"))</f>
        <v/>
      </c>
      <c r="AH103" s="319"/>
      <c r="AI103" s="317"/>
      <c r="AJ103" s="317"/>
      <c r="AK103" s="317"/>
      <c r="AL103" s="246"/>
      <c r="AM103" s="318" t="str">
        <f>IF(COUNTIF(AM11:AM45,"AV")=0,"",COUNTIF(AM11:AM45,"AV"))</f>
        <v/>
      </c>
      <c r="AN103" s="319"/>
      <c r="AO103" s="317"/>
      <c r="AP103" s="317"/>
      <c r="AQ103" s="317"/>
      <c r="AR103" s="246"/>
      <c r="AS103" s="318" t="str">
        <f>IF(COUNTIF(AS11:AS45,"AV")=0,"",COUNTIF(AS11:AS45,"AV"))</f>
        <v/>
      </c>
      <c r="AT103" s="319"/>
      <c r="AU103" s="317"/>
      <c r="AV103" s="317"/>
      <c r="AW103" s="317"/>
      <c r="AX103" s="246"/>
      <c r="AY103" s="318" t="str">
        <f>IF(COUNTIF(AY11:AY45,"AV")=0,"",COUNTIF(AY11:AY45,"AV"))</f>
        <v/>
      </c>
      <c r="AZ103" s="320"/>
      <c r="BA103" s="317"/>
      <c r="BB103" s="317"/>
      <c r="BC103" s="317"/>
      <c r="BD103" s="246"/>
      <c r="BE103" s="321" t="str">
        <f t="shared" si="347"/>
        <v/>
      </c>
    </row>
    <row r="104" spans="1:57" ht="15.75" customHeight="1" x14ac:dyDescent="0.3">
      <c r="A104" s="322"/>
      <c r="B104" s="315"/>
      <c r="C104" s="316" t="s">
        <v>227</v>
      </c>
      <c r="D104" s="317"/>
      <c r="E104" s="317"/>
      <c r="F104" s="317"/>
      <c r="G104" s="317"/>
      <c r="H104" s="246"/>
      <c r="I104" s="318" t="str">
        <f>IF(COUNTIF(I11:I45,"KV")=0,"",COUNTIF(I11:I45,"KV"))</f>
        <v/>
      </c>
      <c r="J104" s="319"/>
      <c r="K104" s="317"/>
      <c r="L104" s="317"/>
      <c r="M104" s="317"/>
      <c r="N104" s="246"/>
      <c r="O104" s="318" t="str">
        <f>IF(COUNTIF(O11:O45,"KV")=0,"",COUNTIF(O11:O45,"KV"))</f>
        <v/>
      </c>
      <c r="P104" s="319"/>
      <c r="Q104" s="317"/>
      <c r="R104" s="317"/>
      <c r="S104" s="317"/>
      <c r="T104" s="246"/>
      <c r="U104" s="318" t="str">
        <f>IF(COUNTIF(U11:U45,"KV")=0,"",COUNTIF(U11:U45,"KV"))</f>
        <v/>
      </c>
      <c r="V104" s="319"/>
      <c r="W104" s="317"/>
      <c r="X104" s="317"/>
      <c r="Y104" s="317"/>
      <c r="Z104" s="246"/>
      <c r="AA104" s="318" t="str">
        <f>IF(COUNTIF(AA11:AA45,"KV")=0,"",COUNTIF(AA11:AA45,"KV"))</f>
        <v/>
      </c>
      <c r="AB104" s="319"/>
      <c r="AC104" s="317"/>
      <c r="AD104" s="317"/>
      <c r="AE104" s="317"/>
      <c r="AF104" s="246"/>
      <c r="AG104" s="318" t="str">
        <f>IF(COUNTIF(AG11:AG45,"KV")=0,"",COUNTIF(AG11:AG45,"KV"))</f>
        <v/>
      </c>
      <c r="AH104" s="319"/>
      <c r="AI104" s="317"/>
      <c r="AJ104" s="317"/>
      <c r="AK104" s="317"/>
      <c r="AL104" s="246"/>
      <c r="AM104" s="318" t="str">
        <f>IF(COUNTIF(AM11:AM45,"KV")=0,"",COUNTIF(AM11:AM45,"KV"))</f>
        <v/>
      </c>
      <c r="AN104" s="319"/>
      <c r="AO104" s="317"/>
      <c r="AP104" s="317"/>
      <c r="AQ104" s="317"/>
      <c r="AR104" s="246"/>
      <c r="AS104" s="318" t="str">
        <f>IF(COUNTIF(AS11:AS45,"KV")=0,"",COUNTIF(AS11:AS45,"KV"))</f>
        <v/>
      </c>
      <c r="AT104" s="319"/>
      <c r="AU104" s="317"/>
      <c r="AV104" s="317"/>
      <c r="AW104" s="317"/>
      <c r="AX104" s="246"/>
      <c r="AY104" s="318" t="str">
        <f>IF(COUNTIF(AY11:AY45,"KV")=0,"",COUNTIF(AY11:AY45,"KV"))</f>
        <v/>
      </c>
      <c r="AZ104" s="320"/>
      <c r="BA104" s="317"/>
      <c r="BB104" s="317"/>
      <c r="BC104" s="317"/>
      <c r="BD104" s="246"/>
      <c r="BE104" s="321" t="str">
        <f t="shared" si="347"/>
        <v/>
      </c>
    </row>
    <row r="105" spans="1:57" ht="15.75" customHeight="1" x14ac:dyDescent="0.3">
      <c r="A105" s="328"/>
      <c r="B105" s="329"/>
      <c r="C105" s="330" t="s">
        <v>228</v>
      </c>
      <c r="D105" s="239"/>
      <c r="E105" s="239"/>
      <c r="F105" s="239"/>
      <c r="G105" s="239"/>
      <c r="H105" s="241"/>
      <c r="I105" s="318" t="str">
        <f>IF(COUNTIF(I11:I45,"SZG")=0,"",COUNTIF(I11:I45,"SZG"))</f>
        <v/>
      </c>
      <c r="J105" s="331"/>
      <c r="K105" s="239"/>
      <c r="L105" s="239"/>
      <c r="M105" s="239"/>
      <c r="N105" s="241"/>
      <c r="O105" s="318" t="str">
        <f>IF(COUNTIF(O11:O45,"SZG")=0,"",COUNTIF(O11:O45,"SZG"))</f>
        <v/>
      </c>
      <c r="P105" s="331"/>
      <c r="Q105" s="239"/>
      <c r="R105" s="239"/>
      <c r="S105" s="239"/>
      <c r="T105" s="241"/>
      <c r="U105" s="318" t="str">
        <f>IF(COUNTIF(U11:U45,"SZG")=0,"",COUNTIF(U11:U45,"SZG"))</f>
        <v/>
      </c>
      <c r="V105" s="331"/>
      <c r="W105" s="239"/>
      <c r="X105" s="239"/>
      <c r="Y105" s="239"/>
      <c r="Z105" s="241"/>
      <c r="AA105" s="318" t="str">
        <f>IF(COUNTIF(AA11:AA45,"SZG")=0,"",COUNTIF(AA11:AA45,"SZG"))</f>
        <v/>
      </c>
      <c r="AB105" s="331"/>
      <c r="AC105" s="239"/>
      <c r="AD105" s="239"/>
      <c r="AE105" s="239"/>
      <c r="AF105" s="241"/>
      <c r="AG105" s="318" t="str">
        <f>IF(COUNTIF(AG11:AG45,"SZG")=0,"",COUNTIF(AG11:AG45,"SZG"))</f>
        <v/>
      </c>
      <c r="AH105" s="331"/>
      <c r="AI105" s="239"/>
      <c r="AJ105" s="239"/>
      <c r="AK105" s="239"/>
      <c r="AL105" s="241"/>
      <c r="AM105" s="318" t="str">
        <f>IF(COUNTIF(AM11:AM45,"SZG")=0,"",COUNTIF(AM11:AM45,"SZG"))</f>
        <v/>
      </c>
      <c r="AN105" s="331"/>
      <c r="AO105" s="239"/>
      <c r="AP105" s="239"/>
      <c r="AQ105" s="239"/>
      <c r="AR105" s="241"/>
      <c r="AS105" s="318" t="str">
        <f>IF(COUNTIF(AS11:AS45,"SZG")=0,"",COUNTIF(AS11:AS45,"SZG"))</f>
        <v/>
      </c>
      <c r="AT105" s="331"/>
      <c r="AU105" s="239"/>
      <c r="AV105" s="239"/>
      <c r="AW105" s="239"/>
      <c r="AX105" s="241"/>
      <c r="AY105" s="318" t="str">
        <f>IF(COUNTIF(AY11:AY45,"SZG")=0,"",COUNTIF(AY11:AY45,"SZG"))</f>
        <v/>
      </c>
      <c r="AZ105" s="320"/>
      <c r="BA105" s="317"/>
      <c r="BB105" s="317"/>
      <c r="BC105" s="317"/>
      <c r="BD105" s="246"/>
      <c r="BE105" s="321" t="str">
        <f t="shared" si="347"/>
        <v/>
      </c>
    </row>
    <row r="106" spans="1:57" ht="15.75" customHeight="1" x14ac:dyDescent="0.3">
      <c r="A106" s="328"/>
      <c r="B106" s="329"/>
      <c r="C106" s="330" t="s">
        <v>229</v>
      </c>
      <c r="D106" s="239"/>
      <c r="E106" s="239"/>
      <c r="F106" s="239"/>
      <c r="G106" s="239"/>
      <c r="H106" s="241"/>
      <c r="I106" s="318" t="str">
        <f>IF(COUNTIF(I11:I45,"ZV")=0,"",COUNTIF(I11:I45,"ZV"))</f>
        <v/>
      </c>
      <c r="J106" s="331"/>
      <c r="K106" s="239"/>
      <c r="L106" s="239"/>
      <c r="M106" s="239"/>
      <c r="N106" s="241"/>
      <c r="O106" s="318" t="str">
        <f>IF(COUNTIF(O11:O45,"ZV")=0,"",COUNTIF(O11:O45,"ZV"))</f>
        <v/>
      </c>
      <c r="P106" s="331"/>
      <c r="Q106" s="239"/>
      <c r="R106" s="239"/>
      <c r="S106" s="239"/>
      <c r="T106" s="241"/>
      <c r="U106" s="318" t="str">
        <f>IF(COUNTIF(U11:U45,"ZV")=0,"",COUNTIF(U11:U45,"ZV"))</f>
        <v/>
      </c>
      <c r="V106" s="331"/>
      <c r="W106" s="239"/>
      <c r="X106" s="239"/>
      <c r="Y106" s="239"/>
      <c r="Z106" s="241"/>
      <c r="AA106" s="318" t="str">
        <f>IF(COUNTIF(AA11:AA45,"ZV")=0,"",COUNTIF(AA11:AA45,"ZV"))</f>
        <v/>
      </c>
      <c r="AB106" s="331"/>
      <c r="AC106" s="239"/>
      <c r="AD106" s="239"/>
      <c r="AE106" s="239"/>
      <c r="AF106" s="241"/>
      <c r="AG106" s="318" t="str">
        <f>IF(COUNTIF(AG11:AG45,"ZV")=0,"",COUNTIF(AG11:AG45,"ZV"))</f>
        <v/>
      </c>
      <c r="AH106" s="331"/>
      <c r="AI106" s="239"/>
      <c r="AJ106" s="239"/>
      <c r="AK106" s="239"/>
      <c r="AL106" s="241"/>
      <c r="AM106" s="318" t="str">
        <f>IF(COUNTIF(AM11:AM45,"ZV")=0,"",COUNTIF(AM11:AM45,"ZV"))</f>
        <v/>
      </c>
      <c r="AN106" s="331"/>
      <c r="AO106" s="239"/>
      <c r="AP106" s="239"/>
      <c r="AQ106" s="239"/>
      <c r="AR106" s="241"/>
      <c r="AS106" s="318" t="str">
        <f>IF(COUNTIF(AS11:AS45,"ZV")=0,"",COUNTIF(AS11:AS45,"ZV"))</f>
        <v/>
      </c>
      <c r="AT106" s="331"/>
      <c r="AU106" s="239"/>
      <c r="AV106" s="239"/>
      <c r="AW106" s="239"/>
      <c r="AX106" s="241"/>
      <c r="AY106" s="318" t="str">
        <f>IF(COUNTIF(AY11:AY45,"ZV")=0,"",COUNTIF(AY11:AY45,"ZV"))</f>
        <v/>
      </c>
      <c r="AZ106" s="320"/>
      <c r="BA106" s="317"/>
      <c r="BB106" s="317"/>
      <c r="BC106" s="317"/>
      <c r="BD106" s="246"/>
      <c r="BE106" s="321" t="str">
        <f t="shared" si="347"/>
        <v/>
      </c>
    </row>
    <row r="107" spans="1:57" ht="15.75" customHeight="1" thickBot="1" x14ac:dyDescent="0.35">
      <c r="A107" s="332"/>
      <c r="B107" s="333"/>
      <c r="C107" s="334" t="s">
        <v>230</v>
      </c>
      <c r="D107" s="335"/>
      <c r="E107" s="335"/>
      <c r="F107" s="335"/>
      <c r="G107" s="335"/>
      <c r="H107" s="336"/>
      <c r="I107" s="337">
        <f>IF(SUM(I95:I106)=0,"",SUM(I95:I106))</f>
        <v>5</v>
      </c>
      <c r="J107" s="338"/>
      <c r="K107" s="335"/>
      <c r="L107" s="335"/>
      <c r="M107" s="335"/>
      <c r="N107" s="336"/>
      <c r="O107" s="337">
        <f>IF(SUM(O95:O106)=0,"",SUM(O95:O106))</f>
        <v>6</v>
      </c>
      <c r="P107" s="338"/>
      <c r="Q107" s="335"/>
      <c r="R107" s="335"/>
      <c r="S107" s="335"/>
      <c r="T107" s="336"/>
      <c r="U107" s="337">
        <f>IF(SUM(U95:U106)=0,"",SUM(U95:U106))</f>
        <v>8</v>
      </c>
      <c r="V107" s="338"/>
      <c r="W107" s="335"/>
      <c r="X107" s="335"/>
      <c r="Y107" s="335"/>
      <c r="Z107" s="336"/>
      <c r="AA107" s="337">
        <f>IF(SUM(AA95:AA106)=0,"",SUM(AA95:AA106))</f>
        <v>4</v>
      </c>
      <c r="AB107" s="338"/>
      <c r="AC107" s="335"/>
      <c r="AD107" s="335"/>
      <c r="AE107" s="335"/>
      <c r="AF107" s="336"/>
      <c r="AG107" s="337">
        <f>IF(SUM(AG95:AG106)=0,"",SUM(AG95:AG106))</f>
        <v>2</v>
      </c>
      <c r="AH107" s="338"/>
      <c r="AI107" s="335"/>
      <c r="AJ107" s="335"/>
      <c r="AK107" s="335"/>
      <c r="AL107" s="336"/>
      <c r="AM107" s="337">
        <f>IF(SUM(AM95:AM106)=0,"",SUM(AM95:AM106))</f>
        <v>2</v>
      </c>
      <c r="AN107" s="338"/>
      <c r="AO107" s="335"/>
      <c r="AP107" s="335"/>
      <c r="AQ107" s="335"/>
      <c r="AR107" s="336"/>
      <c r="AS107" s="337">
        <f>IF(SUM(AS95:AS106)=0,"",SUM(AS95:AS106))</f>
        <v>1</v>
      </c>
      <c r="AT107" s="338"/>
      <c r="AU107" s="335"/>
      <c r="AV107" s="335"/>
      <c r="AW107" s="335"/>
      <c r="AX107" s="336"/>
      <c r="AY107" s="337">
        <f>IF(SUM(AY95:AY106)=0,"",SUM(AY95:AY106))</f>
        <v>3</v>
      </c>
      <c r="AZ107" s="339"/>
      <c r="BA107" s="335"/>
      <c r="BB107" s="335"/>
      <c r="BC107" s="335"/>
      <c r="BD107" s="336"/>
      <c r="BE107" s="340">
        <f t="shared" si="347"/>
        <v>31</v>
      </c>
    </row>
    <row r="108" spans="1:57" ht="15.75" customHeight="1" thickTop="1" x14ac:dyDescent="0.3">
      <c r="B108" s="114"/>
      <c r="C108" s="114"/>
    </row>
    <row r="109" spans="1:57" ht="15.75" customHeight="1" x14ac:dyDescent="0.3">
      <c r="B109" s="114"/>
      <c r="C109" s="114"/>
    </row>
    <row r="110" spans="1:57" ht="15.75" customHeight="1" x14ac:dyDescent="0.3">
      <c r="B110" s="114"/>
      <c r="C110" s="114"/>
    </row>
    <row r="111" spans="1:57" ht="15.75" customHeight="1" x14ac:dyDescent="0.3">
      <c r="B111" s="114"/>
      <c r="C111" s="114"/>
    </row>
    <row r="112" spans="1:57" ht="15.75" customHeight="1" x14ac:dyDescent="0.3">
      <c r="B112" s="114"/>
      <c r="C112" s="114"/>
    </row>
    <row r="113" spans="2:3" ht="15.75" customHeight="1" x14ac:dyDescent="0.3">
      <c r="B113" s="114"/>
      <c r="C113" s="114"/>
    </row>
    <row r="114" spans="2:3" ht="15.75" customHeight="1" x14ac:dyDescent="0.3">
      <c r="B114" s="114"/>
      <c r="C114" s="114"/>
    </row>
    <row r="115" spans="2:3" ht="15.75" customHeight="1" x14ac:dyDescent="0.3">
      <c r="B115" s="114"/>
      <c r="C115" s="114"/>
    </row>
    <row r="116" spans="2:3" ht="15.75" customHeight="1" x14ac:dyDescent="0.3">
      <c r="B116" s="114"/>
      <c r="C116" s="114"/>
    </row>
    <row r="117" spans="2:3" ht="15.75" customHeight="1" x14ac:dyDescent="0.3">
      <c r="B117" s="114"/>
      <c r="C117" s="114"/>
    </row>
    <row r="118" spans="2:3" ht="15.75" customHeight="1" x14ac:dyDescent="0.3">
      <c r="B118" s="114"/>
      <c r="C118" s="114"/>
    </row>
    <row r="119" spans="2:3" ht="15.75" customHeight="1" x14ac:dyDescent="0.3">
      <c r="B119" s="114"/>
      <c r="C119" s="114"/>
    </row>
    <row r="120" spans="2:3" ht="15.75" customHeight="1" x14ac:dyDescent="0.3">
      <c r="B120" s="114"/>
      <c r="C120" s="114"/>
    </row>
    <row r="121" spans="2:3" ht="15.75" customHeight="1" x14ac:dyDescent="0.3">
      <c r="B121" s="114"/>
      <c r="C121" s="114"/>
    </row>
    <row r="122" spans="2:3" ht="15.75" customHeight="1" x14ac:dyDescent="0.3">
      <c r="B122" s="114"/>
      <c r="C122" s="114"/>
    </row>
    <row r="123" spans="2:3" ht="15.75" customHeight="1" x14ac:dyDescent="0.3">
      <c r="B123" s="114"/>
      <c r="C123" s="114"/>
    </row>
    <row r="124" spans="2:3" ht="15.75" customHeight="1" x14ac:dyDescent="0.3">
      <c r="B124" s="114"/>
      <c r="C124" s="114"/>
    </row>
    <row r="125" spans="2:3" ht="15.75" customHeight="1" x14ac:dyDescent="0.3">
      <c r="B125" s="114"/>
      <c r="C125" s="114"/>
    </row>
    <row r="126" spans="2:3" ht="15.75" customHeight="1" x14ac:dyDescent="0.3">
      <c r="B126" s="114"/>
      <c r="C126" s="114"/>
    </row>
    <row r="127" spans="2:3" ht="15.75" customHeight="1" x14ac:dyDescent="0.3">
      <c r="B127" s="114"/>
      <c r="C127" s="114"/>
    </row>
    <row r="128" spans="2:3" ht="15.75" customHeight="1" x14ac:dyDescent="0.3">
      <c r="B128" s="114"/>
      <c r="C128" s="114"/>
    </row>
    <row r="129" spans="2:3" ht="15.75" customHeight="1" x14ac:dyDescent="0.3">
      <c r="B129" s="114"/>
      <c r="C129" s="114"/>
    </row>
    <row r="130" spans="2:3" ht="15.75" customHeight="1" x14ac:dyDescent="0.3">
      <c r="B130" s="114"/>
      <c r="C130" s="114"/>
    </row>
    <row r="131" spans="2:3" ht="15.75" customHeight="1" x14ac:dyDescent="0.3">
      <c r="B131" s="114"/>
      <c r="C131" s="114"/>
    </row>
    <row r="132" spans="2:3" ht="15.75" customHeight="1" x14ac:dyDescent="0.3">
      <c r="B132" s="114"/>
      <c r="C132" s="114"/>
    </row>
    <row r="133" spans="2:3" ht="15.75" customHeight="1" x14ac:dyDescent="0.3">
      <c r="B133" s="114"/>
      <c r="C133" s="114"/>
    </row>
    <row r="134" spans="2:3" ht="15.75" customHeight="1" x14ac:dyDescent="0.3">
      <c r="B134" s="114"/>
      <c r="C134" s="114"/>
    </row>
    <row r="135" spans="2:3" ht="15.75" customHeight="1" x14ac:dyDescent="0.3">
      <c r="B135" s="114"/>
      <c r="C135" s="114"/>
    </row>
    <row r="136" spans="2:3" ht="15.75" customHeight="1" x14ac:dyDescent="0.3">
      <c r="B136" s="114"/>
      <c r="C136" s="114"/>
    </row>
    <row r="137" spans="2:3" ht="15.75" customHeight="1" x14ac:dyDescent="0.3">
      <c r="B137" s="114"/>
      <c r="C137" s="114"/>
    </row>
    <row r="138" spans="2:3" ht="15.75" customHeight="1" x14ac:dyDescent="0.3">
      <c r="B138" s="114"/>
      <c r="C138" s="114"/>
    </row>
    <row r="139" spans="2:3" ht="15.75" customHeight="1" x14ac:dyDescent="0.3">
      <c r="B139" s="114"/>
      <c r="C139" s="114"/>
    </row>
    <row r="140" spans="2:3" ht="15.75" customHeight="1" x14ac:dyDescent="0.3">
      <c r="B140" s="114"/>
      <c r="C140" s="114"/>
    </row>
    <row r="141" spans="2:3" ht="15.75" customHeight="1" x14ac:dyDescent="0.3">
      <c r="B141" s="114"/>
      <c r="C141" s="114"/>
    </row>
    <row r="142" spans="2:3" ht="15.75" customHeight="1" x14ac:dyDescent="0.3">
      <c r="B142" s="114"/>
      <c r="C142" s="114"/>
    </row>
    <row r="143" spans="2:3" ht="15.75" customHeight="1" x14ac:dyDescent="0.3">
      <c r="B143" s="114"/>
      <c r="C143" s="114"/>
    </row>
    <row r="144" spans="2:3" ht="15.75" customHeight="1" x14ac:dyDescent="0.3">
      <c r="B144" s="114"/>
      <c r="C144" s="114"/>
    </row>
    <row r="145" spans="2:3" ht="15.75" customHeight="1" x14ac:dyDescent="0.3">
      <c r="B145" s="114"/>
      <c r="C145" s="114"/>
    </row>
    <row r="146" spans="2:3" ht="15.75" customHeight="1" x14ac:dyDescent="0.3">
      <c r="B146" s="114"/>
      <c r="C146" s="114"/>
    </row>
    <row r="147" spans="2:3" ht="15.75" customHeight="1" x14ac:dyDescent="0.3">
      <c r="B147" s="114"/>
      <c r="C147" s="114"/>
    </row>
    <row r="148" spans="2:3" ht="15.75" customHeight="1" x14ac:dyDescent="0.3">
      <c r="B148" s="114"/>
      <c r="C148" s="114"/>
    </row>
    <row r="149" spans="2:3" ht="15.75" customHeight="1" x14ac:dyDescent="0.3">
      <c r="B149" s="114"/>
      <c r="C149" s="114"/>
    </row>
    <row r="150" spans="2:3" ht="15.75" customHeight="1" x14ac:dyDescent="0.3">
      <c r="B150" s="114"/>
      <c r="C150" s="114"/>
    </row>
    <row r="151" spans="2:3" ht="15.75" customHeight="1" x14ac:dyDescent="0.3">
      <c r="B151" s="114"/>
      <c r="C151" s="114"/>
    </row>
    <row r="152" spans="2:3" ht="15.75" customHeight="1" x14ac:dyDescent="0.3">
      <c r="B152" s="114"/>
      <c r="C152" s="114"/>
    </row>
    <row r="153" spans="2:3" ht="15.75" customHeight="1" x14ac:dyDescent="0.3">
      <c r="B153" s="114"/>
      <c r="C153" s="114"/>
    </row>
    <row r="154" spans="2:3" ht="15.75" customHeight="1" x14ac:dyDescent="0.3">
      <c r="B154" s="114"/>
      <c r="C154" s="114"/>
    </row>
    <row r="155" spans="2:3" ht="15.75" customHeight="1" x14ac:dyDescent="0.3">
      <c r="B155" s="114"/>
      <c r="C155" s="114"/>
    </row>
    <row r="156" spans="2:3" ht="15.75" customHeight="1" x14ac:dyDescent="0.3">
      <c r="B156" s="114"/>
      <c r="C156" s="114"/>
    </row>
    <row r="157" spans="2:3" ht="15.75" customHeight="1" x14ac:dyDescent="0.3">
      <c r="B157" s="114"/>
      <c r="C157" s="114"/>
    </row>
    <row r="158" spans="2:3" ht="15.75" customHeight="1" x14ac:dyDescent="0.3">
      <c r="B158" s="114"/>
      <c r="C158" s="114"/>
    </row>
    <row r="159" spans="2:3" ht="15.75" customHeight="1" x14ac:dyDescent="0.3">
      <c r="B159" s="114"/>
      <c r="C159" s="114"/>
    </row>
    <row r="160" spans="2:3" ht="15.75" customHeight="1" x14ac:dyDescent="0.3">
      <c r="B160" s="114"/>
      <c r="C160" s="114"/>
    </row>
    <row r="161" spans="2:3" ht="15.75" customHeight="1" x14ac:dyDescent="0.3">
      <c r="B161" s="114"/>
      <c r="C161" s="114"/>
    </row>
    <row r="162" spans="2:3" ht="15.75" customHeight="1" x14ac:dyDescent="0.3">
      <c r="B162" s="114"/>
      <c r="C162" s="114"/>
    </row>
    <row r="163" spans="2:3" ht="15.75" customHeight="1" x14ac:dyDescent="0.3">
      <c r="B163" s="114"/>
      <c r="C163" s="114"/>
    </row>
    <row r="164" spans="2:3" ht="15.75" customHeight="1" x14ac:dyDescent="0.3">
      <c r="B164" s="114"/>
      <c r="C164" s="114"/>
    </row>
    <row r="165" spans="2:3" ht="15.75" customHeight="1" x14ac:dyDescent="0.3">
      <c r="B165" s="114"/>
      <c r="C165" s="114"/>
    </row>
    <row r="166" spans="2:3" ht="15.75" customHeight="1" x14ac:dyDescent="0.3">
      <c r="B166" s="114"/>
      <c r="C166" s="114"/>
    </row>
    <row r="167" spans="2:3" ht="15.75" customHeight="1" x14ac:dyDescent="0.25"/>
    <row r="168" spans="2:3" ht="15.75" customHeight="1" x14ac:dyDescent="0.25"/>
    <row r="169" spans="2:3" ht="15.75" customHeight="1" x14ac:dyDescent="0.25"/>
    <row r="170" spans="2:3" ht="15.75" customHeight="1" x14ac:dyDescent="0.25"/>
    <row r="171" spans="2:3" ht="15.75" customHeight="1" x14ac:dyDescent="0.25"/>
    <row r="172" spans="2:3" ht="15.75" customHeight="1" x14ac:dyDescent="0.25"/>
    <row r="173" spans="2:3" ht="15.75" customHeight="1" x14ac:dyDescent="0.25"/>
    <row r="174" spans="2:3" ht="15.75" customHeight="1" x14ac:dyDescent="0.25"/>
    <row r="175" spans="2:3" ht="15.75" customHeight="1" x14ac:dyDescent="0.25"/>
    <row r="176" spans="2:3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</sheetData>
  <sheetProtection selectLockedCells="1" selectUnlockedCells="1"/>
  <autoFilter ref="BG1:BG208" xr:uid="{00000000-0009-0000-0000-000000000000}"/>
  <mergeCells count="72">
    <mergeCell ref="P6:AY6"/>
    <mergeCell ref="U8:U9"/>
    <mergeCell ref="P7:U7"/>
    <mergeCell ref="AZ53:BC53"/>
    <mergeCell ref="BD53:BE53"/>
    <mergeCell ref="BD52:BE52"/>
    <mergeCell ref="P49:AY49"/>
    <mergeCell ref="P10:AY10"/>
    <mergeCell ref="AZ52:BC52"/>
    <mergeCell ref="AP8:AQ8"/>
    <mergeCell ref="AL8:AL9"/>
    <mergeCell ref="AM8:AM9"/>
    <mergeCell ref="R8:S8"/>
    <mergeCell ref="P44:AY44"/>
    <mergeCell ref="J7:O7"/>
    <mergeCell ref="D7:I7"/>
    <mergeCell ref="H8:H9"/>
    <mergeCell ref="I8:I9"/>
    <mergeCell ref="P8:Q8"/>
    <mergeCell ref="D8:E8"/>
    <mergeCell ref="F8:G8"/>
    <mergeCell ref="J8:K8"/>
    <mergeCell ref="AD8:AE8"/>
    <mergeCell ref="L8:M8"/>
    <mergeCell ref="N8:N9"/>
    <mergeCell ref="O8:O9"/>
    <mergeCell ref="T8:T9"/>
    <mergeCell ref="AR8:AR9"/>
    <mergeCell ref="A1:BE1"/>
    <mergeCell ref="A2:BE2"/>
    <mergeCell ref="A3:BE3"/>
    <mergeCell ref="Z8:Z9"/>
    <mergeCell ref="AA8:AA9"/>
    <mergeCell ref="A4:BE4"/>
    <mergeCell ref="A6:A9"/>
    <mergeCell ref="B6:B9"/>
    <mergeCell ref="C6:C9"/>
    <mergeCell ref="AT7:AY7"/>
    <mergeCell ref="AB7:AG7"/>
    <mergeCell ref="AH7:AM7"/>
    <mergeCell ref="AN8:AO8"/>
    <mergeCell ref="V7:AA7"/>
    <mergeCell ref="A5:BE5"/>
    <mergeCell ref="A94:AY94"/>
    <mergeCell ref="A91:AY91"/>
    <mergeCell ref="A93:AY93"/>
    <mergeCell ref="BF6:BF9"/>
    <mergeCell ref="BG6:BG9"/>
    <mergeCell ref="AS8:AS9"/>
    <mergeCell ref="BD8:BD9"/>
    <mergeCell ref="BE8:BE9"/>
    <mergeCell ref="AZ8:BA8"/>
    <mergeCell ref="BB8:BC8"/>
    <mergeCell ref="AV8:AW8"/>
    <mergeCell ref="AX8:AX9"/>
    <mergeCell ref="AT8:AU8"/>
    <mergeCell ref="AY8:AY9"/>
    <mergeCell ref="AZ6:BE7"/>
    <mergeCell ref="AN7:AS7"/>
    <mergeCell ref="BD50:BE50"/>
    <mergeCell ref="AZ50:BC50"/>
    <mergeCell ref="P40:AY40"/>
    <mergeCell ref="AZ51:BC51"/>
    <mergeCell ref="BD51:BE51"/>
    <mergeCell ref="A48:BE48"/>
    <mergeCell ref="V8:W8"/>
    <mergeCell ref="AB8:AC8"/>
    <mergeCell ref="AJ8:AK8"/>
    <mergeCell ref="AG8:AG9"/>
    <mergeCell ref="X8:Y8"/>
    <mergeCell ref="AH8:AI8"/>
    <mergeCell ref="AF8:AF9"/>
  </mergeCells>
  <phoneticPr fontId="0" type="noConversion"/>
  <printOptions horizontalCentered="1"/>
  <pageMargins left="0.19685039370078741" right="0.19685039370078741" top="0.19685039370078741" bottom="0.15748031496062992" header="0.11811023622047245" footer="0.11811023622047245"/>
  <pageSetup paperSize="8" scale="34" firstPageNumber="0" orientation="landscape" r:id="rId1"/>
  <headerFooter alignWithMargins="0">
    <oddHeader>&amp;R 1/a. számú melléklet az  Állami légiközlekedési alapképzési szak tantervéhez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BG168"/>
  <sheetViews>
    <sheetView view="pageBreakPreview" zoomScaleNormal="85" zoomScaleSheetLayoutView="100" workbookViewId="0">
      <pane xSplit="15" ySplit="8" topLeftCell="P13" activePane="bottomRight" state="frozen"/>
      <selection pane="topRight" activeCell="P1" sqref="P1"/>
      <selection pane="bottomLeft" activeCell="A9" sqref="A9"/>
      <selection pane="bottomRight" activeCell="C34" sqref="C34"/>
    </sheetView>
  </sheetViews>
  <sheetFormatPr defaultColWidth="10.6640625" defaultRowHeight="15.75" x14ac:dyDescent="0.25"/>
  <cols>
    <col min="1" max="1" width="17.1640625" style="58" customWidth="1"/>
    <col min="2" max="2" width="7.1640625" style="113" customWidth="1"/>
    <col min="3" max="3" width="61.1640625" style="113" customWidth="1"/>
    <col min="4" max="4" width="5.5" style="113" hidden="1" customWidth="1"/>
    <col min="5" max="5" width="6.83203125" style="113" hidden="1" customWidth="1"/>
    <col min="6" max="6" width="5.5" style="113" hidden="1" customWidth="1"/>
    <col min="7" max="7" width="6.83203125" style="113" hidden="1" customWidth="1"/>
    <col min="8" max="8" width="5.5" style="113" hidden="1" customWidth="1"/>
    <col min="9" max="9" width="5.6640625" style="113" hidden="1" customWidth="1"/>
    <col min="10" max="10" width="5.5" style="113" hidden="1" customWidth="1"/>
    <col min="11" max="11" width="6.83203125" style="113" hidden="1" customWidth="1"/>
    <col min="12" max="12" width="5.5" style="113" hidden="1" customWidth="1"/>
    <col min="13" max="13" width="6.83203125" style="113" hidden="1" customWidth="1"/>
    <col min="14" max="14" width="5.5" style="113" hidden="1" customWidth="1"/>
    <col min="15" max="15" width="5.6640625" style="113" hidden="1" customWidth="1"/>
    <col min="16" max="16" width="5.5" style="113" customWidth="1"/>
    <col min="17" max="17" width="6.83203125" style="113" customWidth="1"/>
    <col min="18" max="18" width="5.5" style="113" customWidth="1"/>
    <col min="19" max="19" width="6.83203125" style="113" customWidth="1"/>
    <col min="20" max="20" width="5.5" style="113" customWidth="1"/>
    <col min="21" max="21" width="5.6640625" style="113" customWidth="1"/>
    <col min="22" max="22" width="5.5" style="113" bestFit="1" customWidth="1"/>
    <col min="23" max="23" width="6.83203125" style="113" customWidth="1"/>
    <col min="24" max="24" width="5.5" style="113" bestFit="1" customWidth="1"/>
    <col min="25" max="25" width="6.83203125" style="113" customWidth="1"/>
    <col min="26" max="26" width="5.5" style="113" customWidth="1"/>
    <col min="27" max="27" width="5.6640625" style="113" bestFit="1" customWidth="1"/>
    <col min="28" max="28" width="5.5" style="113" customWidth="1"/>
    <col min="29" max="29" width="6.83203125" style="113" customWidth="1"/>
    <col min="30" max="30" width="5.5" style="113" customWidth="1"/>
    <col min="31" max="31" width="6.83203125" style="113" customWidth="1"/>
    <col min="32" max="32" width="5.5" style="113" customWidth="1"/>
    <col min="33" max="33" width="5.6640625" style="113" bestFit="1" customWidth="1"/>
    <col min="34" max="34" width="5.5" style="113" customWidth="1"/>
    <col min="35" max="35" width="6.83203125" style="113" customWidth="1"/>
    <col min="36" max="36" width="5.5" style="113" customWidth="1"/>
    <col min="37" max="37" width="6.83203125" style="113" customWidth="1"/>
    <col min="38" max="38" width="5.5" style="113" customWidth="1"/>
    <col min="39" max="39" width="5.6640625" style="113" customWidth="1"/>
    <col min="40" max="40" width="5.5" style="113" bestFit="1" customWidth="1"/>
    <col min="41" max="41" width="6.83203125" style="113" customWidth="1"/>
    <col min="42" max="42" width="5.5" style="113" bestFit="1" customWidth="1"/>
    <col min="43" max="43" width="6.83203125" style="113" customWidth="1"/>
    <col min="44" max="44" width="5.5" style="113" customWidth="1"/>
    <col min="45" max="45" width="5.1640625" style="113" customWidth="1"/>
    <col min="46" max="46" width="5.5" style="113" bestFit="1" customWidth="1"/>
    <col min="47" max="47" width="6.83203125" style="113" customWidth="1"/>
    <col min="48" max="48" width="5.5" style="113" bestFit="1" customWidth="1"/>
    <col min="49" max="49" width="6.83203125" style="113" customWidth="1"/>
    <col min="50" max="50" width="5.5" style="113" customWidth="1"/>
    <col min="51" max="51" width="8.6640625" style="113" bestFit="1" customWidth="1"/>
    <col min="52" max="52" width="6.83203125" style="113" bestFit="1" customWidth="1"/>
    <col min="53" max="53" width="11" style="113" bestFit="1" customWidth="1"/>
    <col min="54" max="54" width="6.83203125" style="113" bestFit="1" customWidth="1"/>
    <col min="55" max="55" width="8.1640625" style="113" bestFit="1" customWidth="1"/>
    <col min="56" max="56" width="6.83203125" style="113" bestFit="1" customWidth="1"/>
    <col min="57" max="57" width="9" style="113" customWidth="1"/>
    <col min="58" max="58" width="52.83203125" style="113" bestFit="1" customWidth="1"/>
    <col min="59" max="59" width="39" style="113" customWidth="1"/>
    <col min="60" max="16384" width="10.6640625" style="113"/>
  </cols>
  <sheetData>
    <row r="1" spans="1:59" ht="21.95" customHeight="1" x14ac:dyDescent="0.2">
      <c r="A1" s="895" t="s">
        <v>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  <c r="AF1" s="895"/>
      <c r="AG1" s="895"/>
      <c r="AH1" s="895"/>
      <c r="AI1" s="895"/>
      <c r="AJ1" s="895"/>
      <c r="AK1" s="895"/>
      <c r="AL1" s="895"/>
      <c r="AM1" s="895"/>
      <c r="AN1" s="895"/>
      <c r="AO1" s="895"/>
      <c r="AP1" s="895"/>
      <c r="AQ1" s="895"/>
      <c r="AR1" s="895"/>
      <c r="AS1" s="895"/>
      <c r="AT1" s="895"/>
      <c r="AU1" s="895"/>
      <c r="AV1" s="895"/>
      <c r="AW1" s="895"/>
      <c r="AX1" s="895"/>
      <c r="AY1" s="895"/>
      <c r="AZ1" s="895"/>
      <c r="BA1" s="895"/>
      <c r="BB1" s="895"/>
      <c r="BC1" s="895"/>
      <c r="BD1" s="895"/>
      <c r="BE1" s="895"/>
    </row>
    <row r="2" spans="1:59" ht="21.95" customHeight="1" x14ac:dyDescent="0.2">
      <c r="A2" s="859" t="s">
        <v>1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59"/>
      <c r="AR2" s="859"/>
      <c r="AS2" s="859"/>
      <c r="AT2" s="859"/>
      <c r="AU2" s="859"/>
      <c r="AV2" s="859"/>
      <c r="AW2" s="859"/>
      <c r="AX2" s="859"/>
      <c r="AY2" s="859"/>
      <c r="AZ2" s="859"/>
      <c r="BA2" s="859"/>
      <c r="BB2" s="859"/>
      <c r="BC2" s="859"/>
      <c r="BD2" s="859"/>
      <c r="BE2" s="859"/>
    </row>
    <row r="3" spans="1:59" ht="23.25" x14ac:dyDescent="0.2">
      <c r="A3" s="860" t="s">
        <v>231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0"/>
      <c r="AO3" s="860"/>
      <c r="AP3" s="860"/>
      <c r="AQ3" s="860"/>
      <c r="AR3" s="860"/>
      <c r="AS3" s="860"/>
      <c r="AT3" s="860"/>
      <c r="AU3" s="860"/>
      <c r="AV3" s="860"/>
      <c r="AW3" s="860"/>
      <c r="AX3" s="860"/>
      <c r="AY3" s="860"/>
      <c r="AZ3" s="860"/>
      <c r="BA3" s="860"/>
      <c r="BB3" s="860"/>
      <c r="BC3" s="860"/>
      <c r="BD3" s="860"/>
      <c r="BE3" s="860"/>
    </row>
    <row r="4" spans="1:59" s="194" customFormat="1" ht="23.25" x14ac:dyDescent="0.3">
      <c r="A4" s="860" t="s">
        <v>232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  <c r="AH4" s="860"/>
      <c r="AI4" s="860"/>
      <c r="AJ4" s="860"/>
      <c r="AK4" s="860"/>
      <c r="AL4" s="860"/>
      <c r="AM4" s="860"/>
      <c r="AN4" s="860"/>
      <c r="AO4" s="860"/>
      <c r="AP4" s="860"/>
      <c r="AQ4" s="860"/>
      <c r="AR4" s="860"/>
      <c r="AS4" s="860"/>
      <c r="AT4" s="860"/>
      <c r="AU4" s="860"/>
      <c r="AV4" s="860"/>
      <c r="AW4" s="860"/>
      <c r="AX4" s="860"/>
      <c r="AY4" s="860"/>
      <c r="AZ4" s="860"/>
      <c r="BA4" s="860"/>
      <c r="BB4" s="860"/>
      <c r="BC4" s="860"/>
      <c r="BD4" s="860"/>
      <c r="BE4" s="860"/>
      <c r="BF4" s="193"/>
    </row>
    <row r="5" spans="1:59" ht="21.95" customHeight="1" thickBot="1" x14ac:dyDescent="0.25">
      <c r="A5" s="859" t="s">
        <v>233</v>
      </c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59"/>
      <c r="AZ5" s="859"/>
      <c r="BA5" s="859"/>
      <c r="BB5" s="859"/>
      <c r="BC5" s="859"/>
      <c r="BD5" s="859"/>
      <c r="BE5" s="859"/>
    </row>
    <row r="6" spans="1:59" ht="15.95" customHeight="1" thickTop="1" thickBot="1" x14ac:dyDescent="0.25">
      <c r="A6" s="874" t="s">
        <v>4</v>
      </c>
      <c r="B6" s="877" t="s">
        <v>5</v>
      </c>
      <c r="C6" s="880" t="s">
        <v>6</v>
      </c>
      <c r="D6" s="883" t="s">
        <v>7</v>
      </c>
      <c r="E6" s="884"/>
      <c r="F6" s="884"/>
      <c r="G6" s="884"/>
      <c r="H6" s="884"/>
      <c r="I6" s="884"/>
      <c r="J6" s="884"/>
      <c r="K6" s="884"/>
      <c r="L6" s="884"/>
      <c r="M6" s="884"/>
      <c r="N6" s="884"/>
      <c r="O6" s="884"/>
      <c r="P6" s="884"/>
      <c r="Q6" s="884"/>
      <c r="R6" s="884"/>
      <c r="S6" s="884"/>
      <c r="T6" s="884"/>
      <c r="U6" s="884"/>
      <c r="V6" s="884"/>
      <c r="W6" s="884"/>
      <c r="X6" s="884"/>
      <c r="Y6" s="884"/>
      <c r="Z6" s="884"/>
      <c r="AA6" s="884"/>
      <c r="AB6" s="883" t="s">
        <v>7</v>
      </c>
      <c r="AC6" s="884"/>
      <c r="AD6" s="884"/>
      <c r="AE6" s="884"/>
      <c r="AF6" s="884"/>
      <c r="AG6" s="884"/>
      <c r="AH6" s="884"/>
      <c r="AI6" s="884"/>
      <c r="AJ6" s="884"/>
      <c r="AK6" s="884"/>
      <c r="AL6" s="884"/>
      <c r="AM6" s="884"/>
      <c r="AN6" s="884"/>
      <c r="AO6" s="884"/>
      <c r="AP6" s="884"/>
      <c r="AQ6" s="884"/>
      <c r="AR6" s="884"/>
      <c r="AS6" s="884"/>
      <c r="AT6" s="884"/>
      <c r="AU6" s="884"/>
      <c r="AV6" s="884"/>
      <c r="AW6" s="884"/>
      <c r="AX6" s="884"/>
      <c r="AY6" s="884"/>
      <c r="AZ6" s="896" t="s">
        <v>8</v>
      </c>
      <c r="BA6" s="897"/>
      <c r="BB6" s="897"/>
      <c r="BC6" s="897"/>
      <c r="BD6" s="897"/>
      <c r="BE6" s="898"/>
      <c r="BF6" s="902" t="s">
        <v>9</v>
      </c>
      <c r="BG6" s="905" t="s">
        <v>10</v>
      </c>
    </row>
    <row r="7" spans="1:59" ht="15.95" customHeight="1" x14ac:dyDescent="0.2">
      <c r="A7" s="875"/>
      <c r="B7" s="878"/>
      <c r="C7" s="881"/>
      <c r="D7" s="908" t="s">
        <v>11</v>
      </c>
      <c r="E7" s="909"/>
      <c r="F7" s="909"/>
      <c r="G7" s="909"/>
      <c r="H7" s="909"/>
      <c r="I7" s="910"/>
      <c r="J7" s="911" t="s">
        <v>12</v>
      </c>
      <c r="K7" s="909"/>
      <c r="L7" s="909"/>
      <c r="M7" s="909"/>
      <c r="N7" s="909"/>
      <c r="O7" s="912"/>
      <c r="P7" s="908" t="s">
        <v>13</v>
      </c>
      <c r="Q7" s="909"/>
      <c r="R7" s="909"/>
      <c r="S7" s="909"/>
      <c r="T7" s="909"/>
      <c r="U7" s="910"/>
      <c r="V7" s="908" t="s">
        <v>14</v>
      </c>
      <c r="W7" s="909"/>
      <c r="X7" s="909"/>
      <c r="Y7" s="909"/>
      <c r="Z7" s="909"/>
      <c r="AA7" s="910"/>
      <c r="AB7" s="911" t="s">
        <v>15</v>
      </c>
      <c r="AC7" s="909"/>
      <c r="AD7" s="909"/>
      <c r="AE7" s="909"/>
      <c r="AF7" s="909"/>
      <c r="AG7" s="910"/>
      <c r="AH7" s="911" t="s">
        <v>16</v>
      </c>
      <c r="AI7" s="909"/>
      <c r="AJ7" s="909"/>
      <c r="AK7" s="909"/>
      <c r="AL7" s="909"/>
      <c r="AM7" s="912"/>
      <c r="AN7" s="908" t="s">
        <v>17</v>
      </c>
      <c r="AO7" s="909"/>
      <c r="AP7" s="909"/>
      <c r="AQ7" s="909"/>
      <c r="AR7" s="909"/>
      <c r="AS7" s="910"/>
      <c r="AT7" s="911" t="s">
        <v>18</v>
      </c>
      <c r="AU7" s="909"/>
      <c r="AV7" s="909"/>
      <c r="AW7" s="909"/>
      <c r="AX7" s="909"/>
      <c r="AY7" s="910"/>
      <c r="AZ7" s="899"/>
      <c r="BA7" s="900"/>
      <c r="BB7" s="900"/>
      <c r="BC7" s="900"/>
      <c r="BD7" s="900"/>
      <c r="BE7" s="901"/>
      <c r="BF7" s="903"/>
      <c r="BG7" s="906"/>
    </row>
    <row r="8" spans="1:59" ht="15.95" customHeight="1" x14ac:dyDescent="0.2">
      <c r="A8" s="875"/>
      <c r="B8" s="878"/>
      <c r="C8" s="881"/>
      <c r="D8" s="892" t="s">
        <v>19</v>
      </c>
      <c r="E8" s="886"/>
      <c r="F8" s="887" t="s">
        <v>20</v>
      </c>
      <c r="G8" s="886"/>
      <c r="H8" s="888" t="s">
        <v>21</v>
      </c>
      <c r="I8" s="893" t="s">
        <v>234</v>
      </c>
      <c r="J8" s="885" t="s">
        <v>19</v>
      </c>
      <c r="K8" s="886"/>
      <c r="L8" s="887" t="s">
        <v>20</v>
      </c>
      <c r="M8" s="886"/>
      <c r="N8" s="888" t="s">
        <v>21</v>
      </c>
      <c r="O8" s="890" t="s">
        <v>234</v>
      </c>
      <c r="P8" s="892" t="s">
        <v>19</v>
      </c>
      <c r="Q8" s="886"/>
      <c r="R8" s="887" t="s">
        <v>20</v>
      </c>
      <c r="S8" s="886"/>
      <c r="T8" s="888" t="s">
        <v>21</v>
      </c>
      <c r="U8" s="893" t="s">
        <v>234</v>
      </c>
      <c r="V8" s="892" t="s">
        <v>19</v>
      </c>
      <c r="W8" s="886"/>
      <c r="X8" s="887" t="s">
        <v>20</v>
      </c>
      <c r="Y8" s="886"/>
      <c r="Z8" s="888" t="s">
        <v>21</v>
      </c>
      <c r="AA8" s="893" t="s">
        <v>234</v>
      </c>
      <c r="AB8" s="885" t="s">
        <v>19</v>
      </c>
      <c r="AC8" s="886"/>
      <c r="AD8" s="887" t="s">
        <v>20</v>
      </c>
      <c r="AE8" s="886"/>
      <c r="AF8" s="888" t="s">
        <v>21</v>
      </c>
      <c r="AG8" s="893" t="s">
        <v>234</v>
      </c>
      <c r="AH8" s="885" t="s">
        <v>19</v>
      </c>
      <c r="AI8" s="886"/>
      <c r="AJ8" s="887" t="s">
        <v>20</v>
      </c>
      <c r="AK8" s="886"/>
      <c r="AL8" s="888" t="s">
        <v>21</v>
      </c>
      <c r="AM8" s="890" t="s">
        <v>234</v>
      </c>
      <c r="AN8" s="892" t="s">
        <v>19</v>
      </c>
      <c r="AO8" s="886"/>
      <c r="AP8" s="887" t="s">
        <v>20</v>
      </c>
      <c r="AQ8" s="886"/>
      <c r="AR8" s="888" t="s">
        <v>21</v>
      </c>
      <c r="AS8" s="893" t="s">
        <v>234</v>
      </c>
      <c r="AT8" s="885" t="s">
        <v>19</v>
      </c>
      <c r="AU8" s="886"/>
      <c r="AV8" s="887" t="s">
        <v>20</v>
      </c>
      <c r="AW8" s="886"/>
      <c r="AX8" s="888" t="s">
        <v>21</v>
      </c>
      <c r="AY8" s="917" t="s">
        <v>234</v>
      </c>
      <c r="AZ8" s="885" t="s">
        <v>19</v>
      </c>
      <c r="BA8" s="886"/>
      <c r="BB8" s="887" t="s">
        <v>20</v>
      </c>
      <c r="BC8" s="886"/>
      <c r="BD8" s="888" t="s">
        <v>21</v>
      </c>
      <c r="BE8" s="913" t="s">
        <v>24</v>
      </c>
      <c r="BF8" s="904"/>
      <c r="BG8" s="907"/>
    </row>
    <row r="9" spans="1:59" s="195" customFormat="1" ht="80.099999999999994" customHeight="1" thickBot="1" x14ac:dyDescent="0.35">
      <c r="A9" s="876"/>
      <c r="B9" s="879"/>
      <c r="C9" s="882"/>
      <c r="D9" s="29" t="s">
        <v>235</v>
      </c>
      <c r="E9" s="159" t="s">
        <v>236</v>
      </c>
      <c r="F9" s="160" t="s">
        <v>235</v>
      </c>
      <c r="G9" s="159" t="s">
        <v>236</v>
      </c>
      <c r="H9" s="889"/>
      <c r="I9" s="894"/>
      <c r="J9" s="161" t="s">
        <v>235</v>
      </c>
      <c r="K9" s="159" t="s">
        <v>236</v>
      </c>
      <c r="L9" s="160" t="s">
        <v>235</v>
      </c>
      <c r="M9" s="159" t="s">
        <v>236</v>
      </c>
      <c r="N9" s="889"/>
      <c r="O9" s="891"/>
      <c r="P9" s="29" t="s">
        <v>235</v>
      </c>
      <c r="Q9" s="159" t="s">
        <v>236</v>
      </c>
      <c r="R9" s="160" t="s">
        <v>235</v>
      </c>
      <c r="S9" s="159" t="s">
        <v>236</v>
      </c>
      <c r="T9" s="889"/>
      <c r="U9" s="894"/>
      <c r="V9" s="29" t="s">
        <v>235</v>
      </c>
      <c r="W9" s="159" t="s">
        <v>236</v>
      </c>
      <c r="X9" s="160" t="s">
        <v>235</v>
      </c>
      <c r="Y9" s="159" t="s">
        <v>236</v>
      </c>
      <c r="Z9" s="889"/>
      <c r="AA9" s="894"/>
      <c r="AB9" s="161" t="s">
        <v>235</v>
      </c>
      <c r="AC9" s="159" t="s">
        <v>236</v>
      </c>
      <c r="AD9" s="160" t="s">
        <v>235</v>
      </c>
      <c r="AE9" s="159" t="s">
        <v>236</v>
      </c>
      <c r="AF9" s="889"/>
      <c r="AG9" s="894"/>
      <c r="AH9" s="161" t="s">
        <v>235</v>
      </c>
      <c r="AI9" s="159" t="s">
        <v>236</v>
      </c>
      <c r="AJ9" s="160" t="s">
        <v>235</v>
      </c>
      <c r="AK9" s="159" t="s">
        <v>236</v>
      </c>
      <c r="AL9" s="889"/>
      <c r="AM9" s="891"/>
      <c r="AN9" s="29" t="s">
        <v>235</v>
      </c>
      <c r="AO9" s="159" t="s">
        <v>236</v>
      </c>
      <c r="AP9" s="160" t="s">
        <v>235</v>
      </c>
      <c r="AQ9" s="159" t="s">
        <v>236</v>
      </c>
      <c r="AR9" s="889"/>
      <c r="AS9" s="894"/>
      <c r="AT9" s="161" t="s">
        <v>235</v>
      </c>
      <c r="AU9" s="159" t="s">
        <v>236</v>
      </c>
      <c r="AV9" s="160" t="s">
        <v>235</v>
      </c>
      <c r="AW9" s="159" t="s">
        <v>236</v>
      </c>
      <c r="AX9" s="889"/>
      <c r="AY9" s="918"/>
      <c r="AZ9" s="161" t="s">
        <v>235</v>
      </c>
      <c r="BA9" s="159" t="s">
        <v>237</v>
      </c>
      <c r="BB9" s="160" t="s">
        <v>235</v>
      </c>
      <c r="BC9" s="159" t="s">
        <v>237</v>
      </c>
      <c r="BD9" s="889"/>
      <c r="BE9" s="914"/>
      <c r="BF9" s="341"/>
      <c r="BG9" s="342"/>
    </row>
    <row r="10" spans="1:59" s="195" customFormat="1" ht="15.75" customHeight="1" thickBot="1" x14ac:dyDescent="0.35">
      <c r="A10" s="30"/>
      <c r="B10" s="31"/>
      <c r="C10" s="32" t="s">
        <v>238</v>
      </c>
      <c r="D10" s="33">
        <f>ÁLK_ALAPOZÓ!D47</f>
        <v>0</v>
      </c>
      <c r="E10" s="33">
        <f>ÁLK_ALAPOZÓ!E47</f>
        <v>0</v>
      </c>
      <c r="F10" s="33">
        <f>ÁLK_ALAPOZÓ!F47</f>
        <v>40</v>
      </c>
      <c r="G10" s="33">
        <f>ÁLK_ALAPOZÓ!G47</f>
        <v>600</v>
      </c>
      <c r="H10" s="33">
        <f>ÁLK_ALAPOZÓ!H47</f>
        <v>27</v>
      </c>
      <c r="I10" s="33" t="str">
        <f>ÁLK_ALAPOZÓ!I47</f>
        <v>x</v>
      </c>
      <c r="J10" s="33">
        <f>ÁLK_ALAPOZÓ!J47</f>
        <v>18</v>
      </c>
      <c r="K10" s="33">
        <f>ÁLK_ALAPOZÓ!K47</f>
        <v>252</v>
      </c>
      <c r="L10" s="33">
        <f>ÁLK_ALAPOZÓ!L47</f>
        <v>15</v>
      </c>
      <c r="M10" s="33">
        <f>ÁLK_ALAPOZÓ!M47</f>
        <v>210</v>
      </c>
      <c r="N10" s="33">
        <f>ÁLK_ALAPOZÓ!N47</f>
        <v>27</v>
      </c>
      <c r="O10" s="33" t="str">
        <f>ÁLK_ALAPOZÓ!O47</f>
        <v>x</v>
      </c>
      <c r="P10" s="33">
        <f>ÁLK_ALAPOZÓ!P47</f>
        <v>9</v>
      </c>
      <c r="Q10" s="33">
        <f>ÁLK_ALAPOZÓ!Q47</f>
        <v>126</v>
      </c>
      <c r="R10" s="33">
        <f>ÁLK_ALAPOZÓ!R47</f>
        <v>19</v>
      </c>
      <c r="S10" s="33">
        <f>ÁLK_ALAPOZÓ!S47</f>
        <v>276</v>
      </c>
      <c r="T10" s="33">
        <f>ÁLK_ALAPOZÓ!T47</f>
        <v>28</v>
      </c>
      <c r="U10" s="33" t="str">
        <f>ÁLK_ALAPOZÓ!U47</f>
        <v>x</v>
      </c>
      <c r="V10" s="33">
        <f>ÁLK_ALAPOZÓ!V47</f>
        <v>5</v>
      </c>
      <c r="W10" s="33">
        <f>ÁLK_ALAPOZÓ!W47</f>
        <v>70</v>
      </c>
      <c r="X10" s="33">
        <f>ÁLK_ALAPOZÓ!X47</f>
        <v>4</v>
      </c>
      <c r="Y10" s="33">
        <f>ÁLK_ALAPOZÓ!Y47</f>
        <v>56</v>
      </c>
      <c r="Z10" s="33">
        <f>ÁLK_ALAPOZÓ!Z47</f>
        <v>11</v>
      </c>
      <c r="AA10" s="33" t="str">
        <f>ÁLK_ALAPOZÓ!AA47</f>
        <v>x</v>
      </c>
      <c r="AB10" s="33">
        <f>ÁLK_ALAPOZÓ!AB47</f>
        <v>3</v>
      </c>
      <c r="AC10" s="33">
        <f>ÁLK_ALAPOZÓ!AC47</f>
        <v>42</v>
      </c>
      <c r="AD10" s="33">
        <f>ÁLK_ALAPOZÓ!AD47</f>
        <v>4</v>
      </c>
      <c r="AE10" s="33">
        <f>ÁLK_ALAPOZÓ!AE47</f>
        <v>56</v>
      </c>
      <c r="AF10" s="33">
        <f>ÁLK_ALAPOZÓ!AF47</f>
        <v>7</v>
      </c>
      <c r="AG10" s="33" t="str">
        <f>ÁLK_ALAPOZÓ!AG47</f>
        <v>x</v>
      </c>
      <c r="AH10" s="33">
        <f>ÁLK_ALAPOZÓ!AH47</f>
        <v>1</v>
      </c>
      <c r="AI10" s="33">
        <f>ÁLK_ALAPOZÓ!AI47</f>
        <v>14</v>
      </c>
      <c r="AJ10" s="33">
        <f>ÁLK_ALAPOZÓ!AJ47</f>
        <v>3</v>
      </c>
      <c r="AK10" s="33">
        <f>ÁLK_ALAPOZÓ!AK47</f>
        <v>42</v>
      </c>
      <c r="AL10" s="33">
        <f>ÁLK_ALAPOZÓ!AL47</f>
        <v>4</v>
      </c>
      <c r="AM10" s="33" t="str">
        <f>ÁLK_ALAPOZÓ!AM47</f>
        <v>x</v>
      </c>
      <c r="AN10" s="33">
        <f>ÁLK_ALAPOZÓ!AN47</f>
        <v>0</v>
      </c>
      <c r="AO10" s="33">
        <f>ÁLK_ALAPOZÓ!AO47</f>
        <v>0</v>
      </c>
      <c r="AP10" s="33">
        <f>ÁLK_ALAPOZÓ!AP47</f>
        <v>2</v>
      </c>
      <c r="AQ10" s="33">
        <f>ÁLK_ALAPOZÓ!AQ47</f>
        <v>28</v>
      </c>
      <c r="AR10" s="33">
        <f>ÁLK_ALAPOZÓ!AR47</f>
        <v>2</v>
      </c>
      <c r="AS10" s="33" t="str">
        <f>ÁLK_ALAPOZÓ!AS47</f>
        <v>x</v>
      </c>
      <c r="AT10" s="33">
        <f>ÁLK_ALAPOZÓ!AT47</f>
        <v>1</v>
      </c>
      <c r="AU10" s="33">
        <f>ÁLK_ALAPOZÓ!AU47</f>
        <v>14</v>
      </c>
      <c r="AV10" s="33">
        <f>ÁLK_ALAPOZÓ!AV47</f>
        <v>1</v>
      </c>
      <c r="AW10" s="33">
        <f>ÁLK_ALAPOZÓ!AW47</f>
        <v>14</v>
      </c>
      <c r="AX10" s="33">
        <f>ÁLK_ALAPOZÓ!AX47</f>
        <v>10</v>
      </c>
      <c r="AY10" s="33" t="str">
        <f>ÁLK_ALAPOZÓ!AY47</f>
        <v>x</v>
      </c>
      <c r="AZ10" s="33">
        <f>ÁLK_ALAPOZÓ!AZ47</f>
        <v>37</v>
      </c>
      <c r="BA10" s="33">
        <f>ÁLK_ALAPOZÓ!BA47</f>
        <v>518</v>
      </c>
      <c r="BB10" s="33">
        <f>ÁLK_ALAPOZÓ!BB47</f>
        <v>88</v>
      </c>
      <c r="BC10" s="33">
        <f>ÁLK_ALAPOZÓ!BC47</f>
        <v>1282</v>
      </c>
      <c r="BD10" s="33">
        <f>ÁLK_ALAPOZÓ!BD47</f>
        <v>116</v>
      </c>
      <c r="BE10" s="33">
        <f>ÁLK_ALAPOZÓ!BE47</f>
        <v>125</v>
      </c>
      <c r="BF10" s="343"/>
      <c r="BG10" s="344"/>
    </row>
    <row r="11" spans="1:59" s="115" customFormat="1" ht="15.75" customHeight="1" x14ac:dyDescent="0.3">
      <c r="A11" s="35" t="s">
        <v>12</v>
      </c>
      <c r="B11" s="36"/>
      <c r="C11" s="345" t="s">
        <v>239</v>
      </c>
      <c r="D11" s="37"/>
      <c r="E11" s="38"/>
      <c r="F11" s="39"/>
      <c r="G11" s="38"/>
      <c r="H11" s="39"/>
      <c r="I11" s="40"/>
      <c r="J11" s="39"/>
      <c r="K11" s="38"/>
      <c r="L11" s="39"/>
      <c r="M11" s="38"/>
      <c r="N11" s="39"/>
      <c r="O11" s="40"/>
      <c r="P11" s="39"/>
      <c r="Q11" s="38"/>
      <c r="R11" s="39"/>
      <c r="S11" s="38"/>
      <c r="T11" s="39"/>
      <c r="U11" s="40"/>
      <c r="V11" s="39"/>
      <c r="W11" s="38"/>
      <c r="X11" s="39"/>
      <c r="Y11" s="38"/>
      <c r="Z11" s="39"/>
      <c r="AA11" s="86"/>
      <c r="AB11" s="39"/>
      <c r="AC11" s="38"/>
      <c r="AD11" s="39"/>
      <c r="AE11" s="38"/>
      <c r="AF11" s="39"/>
      <c r="AG11" s="40"/>
      <c r="AH11" s="39"/>
      <c r="AI11" s="38"/>
      <c r="AJ11" s="39"/>
      <c r="AK11" s="38"/>
      <c r="AL11" s="39"/>
      <c r="AM11" s="40"/>
      <c r="AN11" s="39"/>
      <c r="AO11" s="38"/>
      <c r="AP11" s="39"/>
      <c r="AQ11" s="38"/>
      <c r="AR11" s="39"/>
      <c r="AS11" s="40"/>
      <c r="AT11" s="39"/>
      <c r="AU11" s="38"/>
      <c r="AV11" s="39"/>
      <c r="AW11" s="38"/>
      <c r="AX11" s="39"/>
      <c r="AY11" s="41"/>
      <c r="AZ11" s="42"/>
      <c r="BA11" s="42"/>
      <c r="BB11" s="42"/>
      <c r="BC11" s="42"/>
      <c r="BD11" s="346" t="str">
        <f t="shared" ref="BD11:BD36" si="0">IF(N11+H11+T11+Z11+AF11+AL11+AR11+AX11=0,"",N11+H11+T11+Z11+AF11+AL11+AR11+AX11)</f>
        <v/>
      </c>
      <c r="BE11" s="158"/>
    </row>
    <row r="12" spans="1:59" s="736" customFormat="1" ht="15.75" customHeight="1" x14ac:dyDescent="0.25">
      <c r="A12" s="352" t="s">
        <v>240</v>
      </c>
      <c r="B12" s="353" t="s">
        <v>29</v>
      </c>
      <c r="C12" s="259" t="s">
        <v>241</v>
      </c>
      <c r="D12" s="260"/>
      <c r="E12" s="261" t="s">
        <v>242</v>
      </c>
      <c r="F12" s="260"/>
      <c r="G12" s="261" t="s">
        <v>242</v>
      </c>
      <c r="H12" s="260"/>
      <c r="I12" s="262"/>
      <c r="J12" s="347"/>
      <c r="K12" s="261" t="s">
        <v>242</v>
      </c>
      <c r="L12" s="260"/>
      <c r="M12" s="261" t="s">
        <v>242</v>
      </c>
      <c r="N12" s="260"/>
      <c r="O12" s="264"/>
      <c r="P12" s="260"/>
      <c r="Q12" s="261">
        <v>6</v>
      </c>
      <c r="R12" s="260"/>
      <c r="S12" s="261">
        <v>22</v>
      </c>
      <c r="T12" s="260">
        <v>2</v>
      </c>
      <c r="U12" s="262" t="s">
        <v>31</v>
      </c>
      <c r="V12" s="347"/>
      <c r="W12" s="261"/>
      <c r="X12" s="260"/>
      <c r="Y12" s="261"/>
      <c r="Z12" s="260"/>
      <c r="AA12" s="264"/>
      <c r="AB12" s="260"/>
      <c r="AC12" s="261" t="s">
        <v>242</v>
      </c>
      <c r="AD12" s="260"/>
      <c r="AE12" s="261" t="s">
        <v>242</v>
      </c>
      <c r="AF12" s="284"/>
      <c r="AG12" s="262"/>
      <c r="AH12" s="347"/>
      <c r="AI12" s="261" t="s">
        <v>242</v>
      </c>
      <c r="AJ12" s="260"/>
      <c r="AK12" s="261" t="s">
        <v>242</v>
      </c>
      <c r="AL12" s="260"/>
      <c r="AM12" s="264"/>
      <c r="AN12" s="347"/>
      <c r="AO12" s="261" t="s">
        <v>242</v>
      </c>
      <c r="AP12" s="260"/>
      <c r="AQ12" s="261" t="s">
        <v>242</v>
      </c>
      <c r="AR12" s="260"/>
      <c r="AS12" s="264"/>
      <c r="AT12" s="260"/>
      <c r="AU12" s="261" t="s">
        <v>242</v>
      </c>
      <c r="AV12" s="260"/>
      <c r="AW12" s="261" t="s">
        <v>242</v>
      </c>
      <c r="AX12" s="260"/>
      <c r="AY12" s="260"/>
      <c r="AZ12" s="348" t="str">
        <f t="shared" ref="AZ12:AZ22" si="1">IF(D12+J12+P12+V12+AB12+AH12+AN12+AT12=0,"",D12+J12+P12+V12+AB12+AH12+AN12+AT12)</f>
        <v/>
      </c>
      <c r="BA12" s="349">
        <v>6</v>
      </c>
      <c r="BB12" s="350" t="str">
        <f t="shared" ref="BB12:BB22" si="2">IF(F12+L12+R12+X12+AD12+AJ12+AP12+AV12=0,"",F12+L12+R12+X12+AD12+AJ12+AP12+AV12)</f>
        <v/>
      </c>
      <c r="BC12" s="349">
        <v>22</v>
      </c>
      <c r="BD12" s="350">
        <f t="shared" si="0"/>
        <v>2</v>
      </c>
      <c r="BE12" s="351">
        <v>2</v>
      </c>
      <c r="BF12" s="113" t="s">
        <v>49</v>
      </c>
      <c r="BG12" s="113" t="s">
        <v>243</v>
      </c>
    </row>
    <row r="13" spans="1:59" s="737" customFormat="1" ht="15.75" customHeight="1" x14ac:dyDescent="0.25">
      <c r="A13" s="352" t="s">
        <v>244</v>
      </c>
      <c r="B13" s="353" t="s">
        <v>29</v>
      </c>
      <c r="C13" s="259" t="s">
        <v>245</v>
      </c>
      <c r="D13" s="260"/>
      <c r="E13" s="261" t="str">
        <f t="shared" ref="E13" si="3">IF(D13*14=0,"",D13*14)</f>
        <v/>
      </c>
      <c r="F13" s="260"/>
      <c r="G13" s="261" t="str">
        <f t="shared" ref="G13" si="4">IF(F13*14=0,"",F13*14)</f>
        <v/>
      </c>
      <c r="H13" s="260"/>
      <c r="I13" s="262"/>
      <c r="J13" s="347"/>
      <c r="K13" s="261" t="str">
        <f t="shared" ref="K13" si="5">IF(J13*14=0,"",J13*14)</f>
        <v/>
      </c>
      <c r="L13" s="260"/>
      <c r="M13" s="261" t="str">
        <f t="shared" ref="M13" si="6">IF(L13*14=0,"",L13*14)</f>
        <v/>
      </c>
      <c r="N13" s="260"/>
      <c r="O13" s="264"/>
      <c r="P13" s="260"/>
      <c r="Q13" s="261" t="str">
        <f t="shared" ref="Q13:Q14" si="7">IF(P13*14=0,"",P13*14)</f>
        <v/>
      </c>
      <c r="R13" s="260"/>
      <c r="S13" s="261" t="str">
        <f t="shared" ref="S13:S20" si="8">IF(R13*14=0,"",R13*14)</f>
        <v/>
      </c>
      <c r="T13" s="260"/>
      <c r="U13" s="262"/>
      <c r="V13" s="347">
        <v>9</v>
      </c>
      <c r="W13" s="261">
        <f>IF(V13*14=0,"",V13*14)</f>
        <v>126</v>
      </c>
      <c r="X13" s="260">
        <v>4</v>
      </c>
      <c r="Y13" s="261">
        <f>IF(X13*14=0,"",X13*14)</f>
        <v>56</v>
      </c>
      <c r="Z13" s="260">
        <v>11</v>
      </c>
      <c r="AA13" s="264" t="s">
        <v>48</v>
      </c>
      <c r="AB13" s="260"/>
      <c r="AC13" s="261" t="str">
        <f t="shared" ref="AC13" si="9">IF(AB13*14=0,"",AB13*14)</f>
        <v/>
      </c>
      <c r="AD13" s="260"/>
      <c r="AE13" s="261" t="str">
        <f t="shared" ref="AE13" si="10">IF(AD13*14=0,"",AD13*14)</f>
        <v/>
      </c>
      <c r="AF13" s="284"/>
      <c r="AG13" s="262"/>
      <c r="AH13" s="347"/>
      <c r="AI13" s="261" t="str">
        <f t="shared" ref="AI13" si="11">IF(AH13*14=0,"",AH13*14)</f>
        <v/>
      </c>
      <c r="AJ13" s="260"/>
      <c r="AK13" s="261" t="str">
        <f t="shared" ref="AK13" si="12">IF(AJ13*14=0,"",AJ13*14)</f>
        <v/>
      </c>
      <c r="AL13" s="260"/>
      <c r="AM13" s="264"/>
      <c r="AN13" s="347"/>
      <c r="AO13" s="261" t="str">
        <f t="shared" ref="AO13" si="13">IF(AN13*14=0,"",AN13*14)</f>
        <v/>
      </c>
      <c r="AP13" s="260"/>
      <c r="AQ13" s="261" t="str">
        <f t="shared" ref="AQ13" si="14">IF(AP13*14=0,"",AP13*14)</f>
        <v/>
      </c>
      <c r="AR13" s="260"/>
      <c r="AS13" s="264"/>
      <c r="AT13" s="260"/>
      <c r="AU13" s="261" t="str">
        <f t="shared" ref="AU13" si="15">IF(AT13*14=0,"",AT13*14)</f>
        <v/>
      </c>
      <c r="AV13" s="260"/>
      <c r="AW13" s="261" t="str">
        <f t="shared" ref="AW13" si="16">IF(AV13*14=0,"",AV13*14)</f>
        <v/>
      </c>
      <c r="AX13" s="260"/>
      <c r="AY13" s="260"/>
      <c r="AZ13" s="348">
        <f t="shared" si="1"/>
        <v>9</v>
      </c>
      <c r="BA13" s="349">
        <f t="shared" ref="BA13" si="17">IF((D13+J13+P13+V13+AB13+AH13+AN13+AT13)*14=0,"",(D13+J13+P13+V13+AB13+AH13+AN13+AT13)*14)</f>
        <v>126</v>
      </c>
      <c r="BB13" s="350">
        <f t="shared" si="2"/>
        <v>4</v>
      </c>
      <c r="BC13" s="349">
        <f t="shared" ref="BC13" si="18">IF((L13+F13+R13+X13+AD13+AJ13+AP13+AV13)*14=0,"",(L13+F13+R13+X13+AD13+AJ13+AP13+AV13)*14)</f>
        <v>56</v>
      </c>
      <c r="BD13" s="350">
        <f t="shared" si="0"/>
        <v>11</v>
      </c>
      <c r="BE13" s="351">
        <f t="shared" ref="BE13" si="19">IF(D13+F13+L13+J13+P13+R13+V13+X13+AB13+AD13+AH13+AJ13+AN13+AP13+AT13+AV13=0,"",D13+F13+L13+J13+P13+R13+V13+X13+AB13+AD13+AH13+AJ13+AN13+AP13+AT13+AV13)</f>
        <v>13</v>
      </c>
      <c r="BF13" s="113" t="s">
        <v>81</v>
      </c>
      <c r="BG13" s="113" t="s">
        <v>51</v>
      </c>
    </row>
    <row r="14" spans="1:59" s="736" customFormat="1" ht="15.75" customHeight="1" x14ac:dyDescent="0.25">
      <c r="A14" s="352" t="s">
        <v>246</v>
      </c>
      <c r="B14" s="353" t="s">
        <v>29</v>
      </c>
      <c r="C14" s="259" t="s">
        <v>247</v>
      </c>
      <c r="D14" s="260"/>
      <c r="E14" s="261" t="s">
        <v>242</v>
      </c>
      <c r="F14" s="260"/>
      <c r="G14" s="261" t="s">
        <v>242</v>
      </c>
      <c r="H14" s="260"/>
      <c r="I14" s="262"/>
      <c r="J14" s="347"/>
      <c r="K14" s="261" t="s">
        <v>242</v>
      </c>
      <c r="L14" s="260"/>
      <c r="M14" s="261" t="s">
        <v>242</v>
      </c>
      <c r="N14" s="260"/>
      <c r="O14" s="264"/>
      <c r="P14" s="260"/>
      <c r="Q14" s="261" t="str">
        <f t="shared" si="7"/>
        <v/>
      </c>
      <c r="R14" s="260"/>
      <c r="S14" s="261" t="str">
        <f t="shared" si="8"/>
        <v/>
      </c>
      <c r="T14" s="260"/>
      <c r="U14" s="262"/>
      <c r="V14" s="347">
        <v>2</v>
      </c>
      <c r="W14" s="261">
        <f>IF(V14*14=0,"",V14*14)</f>
        <v>28</v>
      </c>
      <c r="X14" s="260"/>
      <c r="Y14" s="261" t="str">
        <f>IF(X14*14=0,"",X14*14)</f>
        <v/>
      </c>
      <c r="Z14" s="260">
        <v>2</v>
      </c>
      <c r="AA14" s="264" t="s">
        <v>48</v>
      </c>
      <c r="AB14" s="260"/>
      <c r="AC14" s="261" t="s">
        <v>242</v>
      </c>
      <c r="AD14" s="260"/>
      <c r="AE14" s="261" t="s">
        <v>242</v>
      </c>
      <c r="AF14" s="284"/>
      <c r="AG14" s="262"/>
      <c r="AH14" s="347"/>
      <c r="AI14" s="261" t="s">
        <v>242</v>
      </c>
      <c r="AJ14" s="260"/>
      <c r="AK14" s="261" t="s">
        <v>242</v>
      </c>
      <c r="AL14" s="260"/>
      <c r="AM14" s="264"/>
      <c r="AN14" s="347"/>
      <c r="AO14" s="261" t="s">
        <v>242</v>
      </c>
      <c r="AP14" s="260"/>
      <c r="AQ14" s="261" t="s">
        <v>242</v>
      </c>
      <c r="AR14" s="260"/>
      <c r="AS14" s="264"/>
      <c r="AT14" s="260"/>
      <c r="AU14" s="261" t="s">
        <v>242</v>
      </c>
      <c r="AV14" s="260"/>
      <c r="AW14" s="261" t="s">
        <v>242</v>
      </c>
      <c r="AX14" s="260"/>
      <c r="AY14" s="260"/>
      <c r="AZ14" s="348">
        <f>IF(D14+J14+P14+V14+AB14+AH14+AN14+AT14=0,"",D14+J14+P14+V14+AB14+AH14+AN14+AT14)</f>
        <v>2</v>
      </c>
      <c r="BA14" s="349">
        <f>IF((D14+J14+P14+V14+AB14+AH14+AN14+AT14)*14=0,"",(D14+J14+P14+V14+AB14+AH14+AN14+AT14)*14)</f>
        <v>28</v>
      </c>
      <c r="BB14" s="350" t="str">
        <f>IF(F14+L14+R14+X14+AD14+AJ14+AP14+AV14=0,"",F14+L14+R14+X14+AD14+AJ14+AP14+AV14)</f>
        <v/>
      </c>
      <c r="BC14" s="349" t="str">
        <f>IF((L14+F14+R14+X14+AD14+AJ14+AP14+AV14)*14=0,"",(L14+F14+R14+X14+AD14+AJ14+AP14+AV14)*14)</f>
        <v/>
      </c>
      <c r="BD14" s="350">
        <f t="shared" si="0"/>
        <v>2</v>
      </c>
      <c r="BE14" s="351">
        <f>IF(D14+F14+L14+J14+P14+R14+V14+X14+AB14+AD14+AH14+AJ14+AN14+AP14+AT14+AV14=0,"",D14+F14+L14+J14+P14+R14+V14+X14+AB14+AD14+AH14+AJ14+AN14+AP14+AT14+AV14)</f>
        <v>2</v>
      </c>
      <c r="BF14" s="113" t="s">
        <v>81</v>
      </c>
      <c r="BG14" s="113" t="s">
        <v>51</v>
      </c>
    </row>
    <row r="15" spans="1:59" s="736" customFormat="1" ht="15.75" customHeight="1" x14ac:dyDescent="0.25">
      <c r="A15" s="352" t="s">
        <v>248</v>
      </c>
      <c r="B15" s="353" t="s">
        <v>249</v>
      </c>
      <c r="C15" s="259" t="s">
        <v>250</v>
      </c>
      <c r="D15" s="260"/>
      <c r="E15" s="261" t="s">
        <v>242</v>
      </c>
      <c r="F15" s="260"/>
      <c r="G15" s="261" t="s">
        <v>242</v>
      </c>
      <c r="H15" s="260"/>
      <c r="I15" s="262"/>
      <c r="J15" s="347"/>
      <c r="K15" s="261" t="s">
        <v>242</v>
      </c>
      <c r="L15" s="260"/>
      <c r="M15" s="261" t="s">
        <v>242</v>
      </c>
      <c r="N15" s="260"/>
      <c r="O15" s="264"/>
      <c r="P15" s="260"/>
      <c r="Q15" s="261" t="s">
        <v>242</v>
      </c>
      <c r="R15" s="260"/>
      <c r="S15" s="261" t="str">
        <f t="shared" si="8"/>
        <v/>
      </c>
      <c r="T15" s="260"/>
      <c r="U15" s="262"/>
      <c r="V15" s="347">
        <v>2</v>
      </c>
      <c r="W15" s="261">
        <f t="shared" ref="W15:W20" si="20">IF(V15*14=0,"",V15*14)</f>
        <v>28</v>
      </c>
      <c r="X15" s="260"/>
      <c r="Y15" s="261" t="str">
        <f t="shared" ref="Y15:Y20" si="21">IF(X15*14=0,"",X15*14)</f>
        <v/>
      </c>
      <c r="Z15" s="260">
        <v>2</v>
      </c>
      <c r="AA15" s="264" t="s">
        <v>251</v>
      </c>
      <c r="AB15" s="260"/>
      <c r="AC15" s="261" t="s">
        <v>242</v>
      </c>
      <c r="AD15" s="260"/>
      <c r="AE15" s="261" t="s">
        <v>242</v>
      </c>
      <c r="AF15" s="284"/>
      <c r="AG15" s="262"/>
      <c r="AH15" s="347"/>
      <c r="AI15" s="261" t="s">
        <v>242</v>
      </c>
      <c r="AJ15" s="260"/>
      <c r="AK15" s="261" t="s">
        <v>242</v>
      </c>
      <c r="AL15" s="260"/>
      <c r="AM15" s="264"/>
      <c r="AN15" s="347"/>
      <c r="AO15" s="261" t="s">
        <v>242</v>
      </c>
      <c r="AP15" s="260"/>
      <c r="AQ15" s="261" t="s">
        <v>242</v>
      </c>
      <c r="AR15" s="260"/>
      <c r="AS15" s="264"/>
      <c r="AT15" s="260"/>
      <c r="AU15" s="261" t="s">
        <v>242</v>
      </c>
      <c r="AV15" s="260"/>
      <c r="AW15" s="261" t="s">
        <v>242</v>
      </c>
      <c r="AX15" s="260"/>
      <c r="AY15" s="260"/>
      <c r="AZ15" s="348">
        <f t="shared" si="1"/>
        <v>2</v>
      </c>
      <c r="BA15" s="349">
        <f t="shared" ref="BA15:BA31" si="22">IF((D15+J15+P15+V15+AB15+AH15+AN15+AT15)*14=0,"",(D15+J15+P15+V15+AB15+AH15+AN15+AT15)*14)</f>
        <v>28</v>
      </c>
      <c r="BB15" s="350" t="str">
        <f t="shared" si="2"/>
        <v/>
      </c>
      <c r="BC15" s="349" t="str">
        <f t="shared" ref="BC15:BC31" si="23">IF((L15+F15+R15+X15+AD15+AJ15+AP15+AV15)*14=0,"",(L15+F15+R15+X15+AD15+AJ15+AP15+AV15)*14)</f>
        <v/>
      </c>
      <c r="BD15" s="350">
        <f t="shared" si="0"/>
        <v>2</v>
      </c>
      <c r="BE15" s="351">
        <f t="shared" ref="BE15:BE31" si="24">IF(D15+F15+L15+J15+P15+R15+V15+X15+AB15+AD15+AH15+AJ15+AN15+AP15+AT15+AV15=0,"",D15+F15+L15+J15+P15+R15+V15+X15+AB15+AD15+AH15+AJ15+AN15+AP15+AT15+AV15)</f>
        <v>2</v>
      </c>
      <c r="BF15" s="113" t="s">
        <v>81</v>
      </c>
      <c r="BG15" s="113" t="s">
        <v>252</v>
      </c>
    </row>
    <row r="16" spans="1:59" s="736" customFormat="1" ht="15.75" customHeight="1" x14ac:dyDescent="0.25">
      <c r="A16" s="352" t="s">
        <v>253</v>
      </c>
      <c r="B16" s="353" t="s">
        <v>249</v>
      </c>
      <c r="C16" s="259" t="s">
        <v>254</v>
      </c>
      <c r="D16" s="260"/>
      <c r="E16" s="261" t="s">
        <v>242</v>
      </c>
      <c r="F16" s="260"/>
      <c r="G16" s="261" t="s">
        <v>242</v>
      </c>
      <c r="H16" s="260"/>
      <c r="I16" s="262"/>
      <c r="J16" s="347"/>
      <c r="K16" s="261" t="s">
        <v>242</v>
      </c>
      <c r="L16" s="260"/>
      <c r="M16" s="261" t="s">
        <v>242</v>
      </c>
      <c r="N16" s="260"/>
      <c r="O16" s="264"/>
      <c r="P16" s="260"/>
      <c r="Q16" s="261" t="s">
        <v>242</v>
      </c>
      <c r="R16" s="260"/>
      <c r="S16" s="261" t="str">
        <f t="shared" si="8"/>
        <v/>
      </c>
      <c r="T16" s="260"/>
      <c r="U16" s="262"/>
      <c r="V16" s="347"/>
      <c r="W16" s="261" t="str">
        <f t="shared" si="20"/>
        <v/>
      </c>
      <c r="X16" s="260">
        <v>6</v>
      </c>
      <c r="Y16" s="261">
        <f t="shared" si="21"/>
        <v>84</v>
      </c>
      <c r="Z16" s="260">
        <v>6</v>
      </c>
      <c r="AA16" s="264" t="s">
        <v>31</v>
      </c>
      <c r="AB16" s="260"/>
      <c r="AC16" s="261" t="s">
        <v>242</v>
      </c>
      <c r="AD16" s="260"/>
      <c r="AE16" s="261" t="s">
        <v>242</v>
      </c>
      <c r="AF16" s="284"/>
      <c r="AG16" s="262"/>
      <c r="AH16" s="347"/>
      <c r="AI16" s="261" t="s">
        <v>242</v>
      </c>
      <c r="AJ16" s="260"/>
      <c r="AK16" s="261" t="s">
        <v>242</v>
      </c>
      <c r="AL16" s="260"/>
      <c r="AM16" s="264"/>
      <c r="AN16" s="347"/>
      <c r="AO16" s="261" t="s">
        <v>242</v>
      </c>
      <c r="AP16" s="260"/>
      <c r="AQ16" s="261" t="s">
        <v>242</v>
      </c>
      <c r="AR16" s="260"/>
      <c r="AS16" s="264"/>
      <c r="AT16" s="260"/>
      <c r="AU16" s="261" t="s">
        <v>242</v>
      </c>
      <c r="AV16" s="260"/>
      <c r="AW16" s="261" t="s">
        <v>242</v>
      </c>
      <c r="AX16" s="260"/>
      <c r="AY16" s="260"/>
      <c r="AZ16" s="348" t="str">
        <f t="shared" si="1"/>
        <v/>
      </c>
      <c r="BA16" s="349" t="str">
        <f t="shared" si="22"/>
        <v/>
      </c>
      <c r="BB16" s="350">
        <f t="shared" si="2"/>
        <v>6</v>
      </c>
      <c r="BC16" s="349">
        <f t="shared" si="23"/>
        <v>84</v>
      </c>
      <c r="BD16" s="350">
        <f t="shared" si="0"/>
        <v>6</v>
      </c>
      <c r="BE16" s="351">
        <f t="shared" si="24"/>
        <v>6</v>
      </c>
      <c r="BF16" s="113" t="s">
        <v>81</v>
      </c>
      <c r="BG16" s="113" t="s">
        <v>252</v>
      </c>
    </row>
    <row r="17" spans="1:59" s="736" customFormat="1" x14ac:dyDescent="0.25">
      <c r="A17" s="352" t="s">
        <v>255</v>
      </c>
      <c r="B17" s="353" t="s">
        <v>29</v>
      </c>
      <c r="C17" s="259" t="s">
        <v>256</v>
      </c>
      <c r="D17" s="260"/>
      <c r="E17" s="261" t="s">
        <v>242</v>
      </c>
      <c r="F17" s="260"/>
      <c r="G17" s="261" t="s">
        <v>242</v>
      </c>
      <c r="H17" s="260"/>
      <c r="I17" s="262"/>
      <c r="J17" s="347"/>
      <c r="K17" s="261" t="s">
        <v>242</v>
      </c>
      <c r="L17" s="260"/>
      <c r="M17" s="261" t="s">
        <v>242</v>
      </c>
      <c r="N17" s="260"/>
      <c r="O17" s="264"/>
      <c r="P17" s="260"/>
      <c r="Q17" s="261" t="str">
        <f>IF(P17*14=0,"",P17*14)</f>
        <v/>
      </c>
      <c r="R17" s="260"/>
      <c r="S17" s="261" t="str">
        <f>IF(R17*14=0,"",R17*14)</f>
        <v/>
      </c>
      <c r="T17" s="260"/>
      <c r="U17" s="262"/>
      <c r="V17" s="347"/>
      <c r="W17" s="261" t="str">
        <f t="shared" si="20"/>
        <v/>
      </c>
      <c r="X17" s="260"/>
      <c r="Y17" s="261" t="str">
        <f t="shared" si="21"/>
        <v/>
      </c>
      <c r="Z17" s="260"/>
      <c r="AA17" s="264"/>
      <c r="AB17" s="260">
        <v>3</v>
      </c>
      <c r="AC17" s="261">
        <f>IF(AB17*14=0,"",AB17*14)</f>
        <v>42</v>
      </c>
      <c r="AD17" s="260">
        <v>1</v>
      </c>
      <c r="AE17" s="261">
        <f>IF(AD17*14=0,"",AD17*14)</f>
        <v>14</v>
      </c>
      <c r="AF17" s="284">
        <v>5</v>
      </c>
      <c r="AG17" s="262" t="s">
        <v>48</v>
      </c>
      <c r="AH17" s="347"/>
      <c r="AI17" s="261" t="str">
        <f>IF(AH17*14=0,"",AH17*14)</f>
        <v/>
      </c>
      <c r="AJ17" s="260"/>
      <c r="AK17" s="261" t="str">
        <f>IF(AJ17*14=0,"",AJ17*14)</f>
        <v/>
      </c>
      <c r="AL17" s="260"/>
      <c r="AM17" s="264"/>
      <c r="AN17" s="347"/>
      <c r="AO17" s="261" t="str">
        <f>IF(AN17*14=0,"",AN17*14)</f>
        <v/>
      </c>
      <c r="AP17" s="260"/>
      <c r="AQ17" s="261" t="str">
        <f>IF(AP17*14=0,"",AP17*14)</f>
        <v/>
      </c>
      <c r="AR17" s="260"/>
      <c r="AS17" s="264"/>
      <c r="AT17" s="260"/>
      <c r="AU17" s="261" t="str">
        <f>IF(AT17*14=0,"",AT17*14)</f>
        <v/>
      </c>
      <c r="AV17" s="260"/>
      <c r="AW17" s="261" t="str">
        <f>IF(AV17*14=0,"",AV17*14)</f>
        <v/>
      </c>
      <c r="AX17" s="260"/>
      <c r="AY17" s="260"/>
      <c r="AZ17" s="348">
        <f t="shared" si="1"/>
        <v>3</v>
      </c>
      <c r="BA17" s="349">
        <f t="shared" si="22"/>
        <v>42</v>
      </c>
      <c r="BB17" s="350">
        <f t="shared" si="2"/>
        <v>1</v>
      </c>
      <c r="BC17" s="349">
        <f t="shared" si="23"/>
        <v>14</v>
      </c>
      <c r="BD17" s="350">
        <f t="shared" si="0"/>
        <v>5</v>
      </c>
      <c r="BE17" s="351">
        <f t="shared" si="24"/>
        <v>4</v>
      </c>
      <c r="BF17" s="113" t="s">
        <v>81</v>
      </c>
      <c r="BG17" s="113" t="s">
        <v>257</v>
      </c>
    </row>
    <row r="18" spans="1:59" s="736" customFormat="1" ht="15.75" customHeight="1" x14ac:dyDescent="0.25">
      <c r="A18" s="352" t="s">
        <v>258</v>
      </c>
      <c r="B18" s="353" t="s">
        <v>29</v>
      </c>
      <c r="C18" s="259" t="s">
        <v>259</v>
      </c>
      <c r="D18" s="260"/>
      <c r="E18" s="261" t="s">
        <v>242</v>
      </c>
      <c r="F18" s="260"/>
      <c r="G18" s="261" t="s">
        <v>242</v>
      </c>
      <c r="H18" s="260"/>
      <c r="I18" s="262"/>
      <c r="J18" s="347"/>
      <c r="K18" s="261" t="str">
        <f t="shared" ref="K18:K20" si="25">IF(J18*14=0,"",J18*14)</f>
        <v/>
      </c>
      <c r="L18" s="260"/>
      <c r="M18" s="261" t="str">
        <f t="shared" ref="M18:M20" si="26">IF(L18*14=0,"",L18*14)</f>
        <v/>
      </c>
      <c r="N18" s="260"/>
      <c r="O18" s="264"/>
      <c r="P18" s="260"/>
      <c r="Q18" s="261" t="str">
        <f>IF(P18*14=0,"",P18*14)</f>
        <v/>
      </c>
      <c r="R18" s="260"/>
      <c r="S18" s="261" t="str">
        <f>IF(R18*14=0,"",R18*14)</f>
        <v/>
      </c>
      <c r="T18" s="260"/>
      <c r="U18" s="262"/>
      <c r="V18" s="347"/>
      <c r="W18" s="261" t="str">
        <f t="shared" si="20"/>
        <v/>
      </c>
      <c r="X18" s="260"/>
      <c r="Y18" s="261" t="str">
        <f t="shared" si="21"/>
        <v/>
      </c>
      <c r="Z18" s="260"/>
      <c r="AA18" s="264"/>
      <c r="AB18" s="260">
        <v>3</v>
      </c>
      <c r="AC18" s="261">
        <f>IF(AB18*14=0,"",AB18*14)</f>
        <v>42</v>
      </c>
      <c r="AD18" s="260">
        <v>1</v>
      </c>
      <c r="AE18" s="261">
        <f>IF(AD18*14=0,"",AD18*14)</f>
        <v>14</v>
      </c>
      <c r="AF18" s="284">
        <v>5</v>
      </c>
      <c r="AG18" s="262" t="s">
        <v>29</v>
      </c>
      <c r="AH18" s="347"/>
      <c r="AI18" s="261" t="str">
        <f>IF(AH18*14=0,"",AH18*14)</f>
        <v/>
      </c>
      <c r="AJ18" s="260"/>
      <c r="AK18" s="261" t="str">
        <f>IF(AJ18*14=0,"",AJ18*14)</f>
        <v/>
      </c>
      <c r="AL18" s="260"/>
      <c r="AM18" s="264"/>
      <c r="AN18" s="347"/>
      <c r="AO18" s="261" t="str">
        <f>IF(AN18*14=0,"",AN18*14)</f>
        <v/>
      </c>
      <c r="AP18" s="260"/>
      <c r="AQ18" s="261" t="str">
        <f>IF(AP18*14=0,"",AP18*14)</f>
        <v/>
      </c>
      <c r="AR18" s="260"/>
      <c r="AS18" s="264"/>
      <c r="AT18" s="260"/>
      <c r="AU18" s="261" t="str">
        <f>IF(AT18*14=0,"",AT18*14)</f>
        <v/>
      </c>
      <c r="AV18" s="260"/>
      <c r="AW18" s="261" t="str">
        <f>IF(AV18*14=0,"",AV18*14)</f>
        <v/>
      </c>
      <c r="AX18" s="260"/>
      <c r="AY18" s="260"/>
      <c r="AZ18" s="348">
        <f t="shared" si="1"/>
        <v>3</v>
      </c>
      <c r="BA18" s="349">
        <f t="shared" si="22"/>
        <v>42</v>
      </c>
      <c r="BB18" s="350">
        <f t="shared" si="2"/>
        <v>1</v>
      </c>
      <c r="BC18" s="349">
        <f t="shared" si="23"/>
        <v>14</v>
      </c>
      <c r="BD18" s="350">
        <f t="shared" si="0"/>
        <v>5</v>
      </c>
      <c r="BE18" s="351">
        <f t="shared" si="24"/>
        <v>4</v>
      </c>
      <c r="BF18" s="113" t="s">
        <v>81</v>
      </c>
      <c r="BG18" s="113" t="s">
        <v>51</v>
      </c>
    </row>
    <row r="19" spans="1:59" s="736" customFormat="1" ht="15.75" customHeight="1" x14ac:dyDescent="0.25">
      <c r="A19" s="352" t="s">
        <v>260</v>
      </c>
      <c r="B19" s="353" t="s">
        <v>249</v>
      </c>
      <c r="C19" s="259" t="s">
        <v>261</v>
      </c>
      <c r="D19" s="260"/>
      <c r="E19" s="261" t="str">
        <f t="shared" ref="E19:E20" si="27">IF(D19*14=0,"",D19*14)</f>
        <v/>
      </c>
      <c r="F19" s="260"/>
      <c r="G19" s="261" t="str">
        <f t="shared" ref="G19:G20" si="28">IF(F19*14=0,"",F19*14)</f>
        <v/>
      </c>
      <c r="H19" s="260"/>
      <c r="I19" s="262"/>
      <c r="J19" s="347"/>
      <c r="K19" s="261" t="str">
        <f t="shared" si="25"/>
        <v/>
      </c>
      <c r="L19" s="260"/>
      <c r="M19" s="261" t="str">
        <f t="shared" si="26"/>
        <v/>
      </c>
      <c r="N19" s="260"/>
      <c r="O19" s="264"/>
      <c r="P19" s="260"/>
      <c r="Q19" s="261" t="str">
        <f t="shared" ref="Q19:Q20" si="29">IF(P19*14=0,"",P19*14)</f>
        <v/>
      </c>
      <c r="R19" s="260"/>
      <c r="S19" s="261" t="str">
        <f t="shared" si="8"/>
        <v/>
      </c>
      <c r="T19" s="260"/>
      <c r="U19" s="262"/>
      <c r="V19" s="347"/>
      <c r="W19" s="261" t="str">
        <f t="shared" si="20"/>
        <v/>
      </c>
      <c r="X19" s="260"/>
      <c r="Y19" s="261" t="str">
        <f t="shared" si="21"/>
        <v/>
      </c>
      <c r="Z19" s="260"/>
      <c r="AA19" s="264"/>
      <c r="AB19" s="260"/>
      <c r="AC19" s="261" t="str">
        <f t="shared" ref="AC19:AC20" si="30">IF(AB19*14=0,"",AB19*14)</f>
        <v/>
      </c>
      <c r="AD19" s="260">
        <v>11</v>
      </c>
      <c r="AE19" s="261">
        <f t="shared" ref="AE19:AE20" si="31">IF(AD19*14=0,"",AD19*14)</f>
        <v>154</v>
      </c>
      <c r="AF19" s="284">
        <v>7</v>
      </c>
      <c r="AG19" s="262" t="s">
        <v>31</v>
      </c>
      <c r="AH19" s="347"/>
      <c r="AI19" s="261" t="str">
        <f t="shared" ref="AI19:AI20" si="32">IF(AH19*14=0,"",AH19*14)</f>
        <v/>
      </c>
      <c r="AJ19" s="260"/>
      <c r="AK19" s="261" t="str">
        <f t="shared" ref="AK19:AK20" si="33">IF(AJ19*14=0,"",AJ19*14)</f>
        <v/>
      </c>
      <c r="AL19" s="260"/>
      <c r="AM19" s="264"/>
      <c r="AN19" s="347"/>
      <c r="AO19" s="261" t="str">
        <f t="shared" ref="AO19:AO20" si="34">IF(AN19*14=0,"",AN19*14)</f>
        <v/>
      </c>
      <c r="AP19" s="260"/>
      <c r="AQ19" s="261" t="str">
        <f t="shared" ref="AQ19:AQ20" si="35">IF(AP19*14=0,"",AP19*14)</f>
        <v/>
      </c>
      <c r="AR19" s="260"/>
      <c r="AS19" s="264"/>
      <c r="AT19" s="260"/>
      <c r="AU19" s="261" t="str">
        <f t="shared" ref="AU19:AU20" si="36">IF(AT19*14=0,"",AT19*14)</f>
        <v/>
      </c>
      <c r="AV19" s="260"/>
      <c r="AW19" s="261" t="str">
        <f t="shared" ref="AW19:AW20" si="37">IF(AV19*14=0,"",AV19*14)</f>
        <v/>
      </c>
      <c r="AX19" s="260"/>
      <c r="AY19" s="260"/>
      <c r="AZ19" s="348" t="str">
        <f t="shared" si="1"/>
        <v/>
      </c>
      <c r="BA19" s="349" t="str">
        <f t="shared" si="22"/>
        <v/>
      </c>
      <c r="BB19" s="350">
        <f t="shared" si="2"/>
        <v>11</v>
      </c>
      <c r="BC19" s="349">
        <f t="shared" si="23"/>
        <v>154</v>
      </c>
      <c r="BD19" s="350">
        <f t="shared" si="0"/>
        <v>7</v>
      </c>
      <c r="BE19" s="351">
        <f t="shared" si="24"/>
        <v>11</v>
      </c>
      <c r="BF19" s="113" t="s">
        <v>81</v>
      </c>
      <c r="BG19" s="113" t="s">
        <v>262</v>
      </c>
    </row>
    <row r="20" spans="1:59" s="736" customFormat="1" ht="15.75" customHeight="1" x14ac:dyDescent="0.25">
      <c r="A20" s="352" t="s">
        <v>263</v>
      </c>
      <c r="B20" s="353" t="s">
        <v>249</v>
      </c>
      <c r="C20" s="259" t="s">
        <v>264</v>
      </c>
      <c r="D20" s="260"/>
      <c r="E20" s="261" t="str">
        <f t="shared" si="27"/>
        <v/>
      </c>
      <c r="F20" s="260"/>
      <c r="G20" s="261" t="str">
        <f t="shared" si="28"/>
        <v/>
      </c>
      <c r="H20" s="260"/>
      <c r="I20" s="262"/>
      <c r="J20" s="347"/>
      <c r="K20" s="261" t="str">
        <f t="shared" si="25"/>
        <v/>
      </c>
      <c r="L20" s="260"/>
      <c r="M20" s="261" t="str">
        <f t="shared" si="26"/>
        <v/>
      </c>
      <c r="N20" s="260"/>
      <c r="O20" s="264"/>
      <c r="P20" s="260"/>
      <c r="Q20" s="261" t="str">
        <f t="shared" si="29"/>
        <v/>
      </c>
      <c r="R20" s="260"/>
      <c r="S20" s="261" t="str">
        <f t="shared" si="8"/>
        <v/>
      </c>
      <c r="T20" s="260"/>
      <c r="U20" s="262"/>
      <c r="V20" s="347"/>
      <c r="W20" s="261" t="str">
        <f t="shared" si="20"/>
        <v/>
      </c>
      <c r="X20" s="260"/>
      <c r="Y20" s="261" t="str">
        <f t="shared" si="21"/>
        <v/>
      </c>
      <c r="Z20" s="260"/>
      <c r="AA20" s="264"/>
      <c r="AB20" s="260"/>
      <c r="AC20" s="261" t="str">
        <f t="shared" si="30"/>
        <v/>
      </c>
      <c r="AD20" s="260">
        <v>2</v>
      </c>
      <c r="AE20" s="261">
        <f t="shared" si="31"/>
        <v>28</v>
      </c>
      <c r="AF20" s="284">
        <v>2</v>
      </c>
      <c r="AG20" s="262" t="s">
        <v>31</v>
      </c>
      <c r="AH20" s="347"/>
      <c r="AI20" s="261" t="str">
        <f t="shared" si="32"/>
        <v/>
      </c>
      <c r="AJ20" s="260"/>
      <c r="AK20" s="261" t="str">
        <f t="shared" si="33"/>
        <v/>
      </c>
      <c r="AL20" s="260"/>
      <c r="AM20" s="264"/>
      <c r="AN20" s="347"/>
      <c r="AO20" s="261" t="str">
        <f t="shared" si="34"/>
        <v/>
      </c>
      <c r="AP20" s="260"/>
      <c r="AQ20" s="261" t="str">
        <f t="shared" si="35"/>
        <v/>
      </c>
      <c r="AR20" s="260"/>
      <c r="AS20" s="264"/>
      <c r="AT20" s="260"/>
      <c r="AU20" s="261" t="str">
        <f t="shared" si="36"/>
        <v/>
      </c>
      <c r="AV20" s="260"/>
      <c r="AW20" s="261" t="str">
        <f t="shared" si="37"/>
        <v/>
      </c>
      <c r="AX20" s="260"/>
      <c r="AY20" s="260"/>
      <c r="AZ20" s="348" t="str">
        <f t="shared" si="1"/>
        <v/>
      </c>
      <c r="BA20" s="349" t="str">
        <f t="shared" si="22"/>
        <v/>
      </c>
      <c r="BB20" s="350">
        <f t="shared" si="2"/>
        <v>2</v>
      </c>
      <c r="BC20" s="349">
        <f t="shared" si="23"/>
        <v>28</v>
      </c>
      <c r="BD20" s="350">
        <f t="shared" si="0"/>
        <v>2</v>
      </c>
      <c r="BE20" s="351">
        <f t="shared" si="24"/>
        <v>2</v>
      </c>
      <c r="BF20" s="113" t="s">
        <v>81</v>
      </c>
      <c r="BG20" s="113" t="s">
        <v>56</v>
      </c>
    </row>
    <row r="21" spans="1:59" s="737" customFormat="1" ht="15.75" customHeight="1" x14ac:dyDescent="0.25">
      <c r="A21" s="352" t="s">
        <v>265</v>
      </c>
      <c r="B21" s="353" t="s">
        <v>249</v>
      </c>
      <c r="C21" s="259" t="s">
        <v>266</v>
      </c>
      <c r="D21" s="260"/>
      <c r="E21" s="261" t="str">
        <f>IF(D21*14=0,"",D21*14)</f>
        <v/>
      </c>
      <c r="F21" s="260"/>
      <c r="G21" s="261" t="str">
        <f>IF(F21*14=0,"",F21*14)</f>
        <v/>
      </c>
      <c r="H21" s="260"/>
      <c r="I21" s="262"/>
      <c r="J21" s="347"/>
      <c r="K21" s="261" t="str">
        <f>IF(J21*14=0,"",J21*14)</f>
        <v/>
      </c>
      <c r="L21" s="260"/>
      <c r="M21" s="261" t="str">
        <f>IF(L21*14=0,"",L21*14)</f>
        <v/>
      </c>
      <c r="N21" s="260"/>
      <c r="O21" s="264"/>
      <c r="P21" s="260"/>
      <c r="Q21" s="261" t="str">
        <f>IF(P21*14=0,"",P21*14)</f>
        <v/>
      </c>
      <c r="R21" s="260"/>
      <c r="S21" s="261" t="str">
        <f>IF(R21*14=0,"",R21*14)</f>
        <v/>
      </c>
      <c r="T21" s="260"/>
      <c r="U21" s="262"/>
      <c r="V21" s="347"/>
      <c r="W21" s="261" t="str">
        <f>IF(V21*14=0,"",V21*14)</f>
        <v/>
      </c>
      <c r="X21" s="260"/>
      <c r="Y21" s="261" t="str">
        <f>IF(X21*14=0,"",X21*14)</f>
        <v/>
      </c>
      <c r="Z21" s="260"/>
      <c r="AA21" s="264"/>
      <c r="AB21" s="260">
        <v>1</v>
      </c>
      <c r="AC21" s="261">
        <f>IF(AB21*14=0,"",AB21*14)</f>
        <v>14</v>
      </c>
      <c r="AD21" s="260">
        <v>1</v>
      </c>
      <c r="AE21" s="261">
        <f>IF(AD21*14=0,"",AD21*14)</f>
        <v>14</v>
      </c>
      <c r="AF21" s="284">
        <v>2</v>
      </c>
      <c r="AG21" s="262" t="s">
        <v>48</v>
      </c>
      <c r="AH21" s="347"/>
      <c r="AI21" s="261" t="str">
        <f>IF(AH21*14=0,"",AH21*14)</f>
        <v/>
      </c>
      <c r="AJ21" s="260"/>
      <c r="AK21" s="261" t="str">
        <f>IF(AJ21*14=0,"",AJ21*14)</f>
        <v/>
      </c>
      <c r="AL21" s="260"/>
      <c r="AM21" s="264"/>
      <c r="AN21" s="347"/>
      <c r="AO21" s="261" t="str">
        <f>IF(AN21*14=0,"",AN21*14)</f>
        <v/>
      </c>
      <c r="AP21" s="260"/>
      <c r="AQ21" s="261" t="str">
        <f>IF(AP21*14=0,"",AP21*14)</f>
        <v/>
      </c>
      <c r="AR21" s="260"/>
      <c r="AS21" s="264"/>
      <c r="AT21" s="260"/>
      <c r="AU21" s="261" t="str">
        <f>IF(AT21*14=0,"",AT21*14)</f>
        <v/>
      </c>
      <c r="AV21" s="260"/>
      <c r="AW21" s="261" t="str">
        <f>IF(AV21*14=0,"",AV21*14)</f>
        <v/>
      </c>
      <c r="AX21" s="260"/>
      <c r="AY21" s="260"/>
      <c r="AZ21" s="348">
        <f t="shared" si="1"/>
        <v>1</v>
      </c>
      <c r="BA21" s="349">
        <f>IF((D21+J21+P21+V21+AB21+AH21+AN21+AT21)*14=0,"",(D21+J21+P21+V21+AB21+AH21+AN21+AT21)*14)</f>
        <v>14</v>
      </c>
      <c r="BB21" s="350">
        <f t="shared" si="2"/>
        <v>1</v>
      </c>
      <c r="BC21" s="349">
        <f>IF((L21+F21+R21+X21+AD21+AJ21+AP21+AV21)*14=0,"",(L21+F21+R21+X21+AD21+AJ21+AP21+AV21)*14)</f>
        <v>14</v>
      </c>
      <c r="BD21" s="350">
        <f t="shared" si="0"/>
        <v>2</v>
      </c>
      <c r="BE21" s="351">
        <f>IF(D21+F21+L21+J21+P21+R21+V21+X21+AB21+AD21+AH21+AJ21+AN21+AP21+AT21+AV21=0,"",D21+F21+L21+J21+P21+R21+V21+X21+AB21+AD21+AH21+AJ21+AN21+AP21+AT21+AV21)</f>
        <v>2</v>
      </c>
      <c r="BF21" s="113" t="s">
        <v>81</v>
      </c>
      <c r="BG21" s="113" t="s">
        <v>267</v>
      </c>
    </row>
    <row r="22" spans="1:59" ht="15.75" customHeight="1" x14ac:dyDescent="0.25">
      <c r="A22" s="352"/>
      <c r="B22" s="353" t="s">
        <v>102</v>
      </c>
      <c r="C22" s="259" t="s">
        <v>268</v>
      </c>
      <c r="D22" s="260"/>
      <c r="E22" s="261" t="str">
        <f t="shared" ref="E22:E31" si="38">IF(D22*14=0,"",D22*14)</f>
        <v/>
      </c>
      <c r="F22" s="260"/>
      <c r="G22" s="261" t="str">
        <f t="shared" ref="G22:G31" si="39">IF(F22*14=0,"",F22*14)</f>
        <v/>
      </c>
      <c r="H22" s="260"/>
      <c r="I22" s="262"/>
      <c r="J22" s="347"/>
      <c r="K22" s="261" t="str">
        <f t="shared" ref="K22:K31" si="40">IF(J22*14=0,"",J22*14)</f>
        <v/>
      </c>
      <c r="L22" s="260"/>
      <c r="M22" s="261" t="str">
        <f t="shared" ref="M22:M31" si="41">IF(L22*14=0,"",L22*14)</f>
        <v/>
      </c>
      <c r="N22" s="260"/>
      <c r="O22" s="264"/>
      <c r="P22" s="260"/>
      <c r="Q22" s="261" t="str">
        <f t="shared" ref="Q22:Q31" si="42">IF(P22*14=0,"",P22*14)</f>
        <v/>
      </c>
      <c r="R22" s="260"/>
      <c r="S22" s="261" t="str">
        <f t="shared" ref="S22:S31" si="43">IF(R22*14=0,"",R22*14)</f>
        <v/>
      </c>
      <c r="T22" s="260"/>
      <c r="U22" s="262"/>
      <c r="V22" s="347"/>
      <c r="W22" s="261" t="str">
        <f t="shared" ref="W22:W31" si="44">IF(V22*14=0,"",V22*14)</f>
        <v/>
      </c>
      <c r="X22" s="260"/>
      <c r="Y22" s="261" t="str">
        <f t="shared" ref="Y22:Y26" si="45">IF(X22*14=0,"",X22*14)</f>
        <v/>
      </c>
      <c r="Z22" s="260"/>
      <c r="AA22" s="264"/>
      <c r="AB22" s="260">
        <v>1</v>
      </c>
      <c r="AC22" s="261">
        <f t="shared" ref="AC22:AC31" si="46">IF(AB22*14=0,"",AB22*14)</f>
        <v>14</v>
      </c>
      <c r="AD22" s="260">
        <v>1</v>
      </c>
      <c r="AE22" s="261">
        <f t="shared" ref="AE22:AE31" si="47">IF(AD22*14=0,"",AD22*14)</f>
        <v>14</v>
      </c>
      <c r="AF22" s="284">
        <v>3</v>
      </c>
      <c r="AG22" s="262" t="s">
        <v>48</v>
      </c>
      <c r="AH22" s="347"/>
      <c r="AI22" s="261" t="str">
        <f t="shared" ref="AI22:AI26" si="48">IF(AH22*14=0,"",AH22*14)</f>
        <v/>
      </c>
      <c r="AJ22" s="260"/>
      <c r="AK22" s="261" t="str">
        <f t="shared" ref="AK22:AK26" si="49">IF(AJ22*14=0,"",AJ22*14)</f>
        <v/>
      </c>
      <c r="AL22" s="260"/>
      <c r="AM22" s="264"/>
      <c r="AN22" s="347"/>
      <c r="AO22" s="261" t="str">
        <f t="shared" ref="AO22:AO32" si="50">IF(AN22*14=0,"",AN22*14)</f>
        <v/>
      </c>
      <c r="AP22" s="260"/>
      <c r="AQ22" s="261" t="str">
        <f t="shared" ref="AQ22:AQ27" si="51">IF(AP22*14=0,"",AP22*14)</f>
        <v/>
      </c>
      <c r="AR22" s="260"/>
      <c r="AS22" s="264"/>
      <c r="AT22" s="260"/>
      <c r="AU22" s="261" t="str">
        <f t="shared" ref="AU22:AU31" si="52">IF(AT22*14=0,"",AT22*14)</f>
        <v/>
      </c>
      <c r="AV22" s="260"/>
      <c r="AW22" s="261" t="str">
        <f t="shared" ref="AW22:AW31" si="53">IF(AV22*14=0,"",AV22*14)</f>
        <v/>
      </c>
      <c r="AX22" s="260"/>
      <c r="AY22" s="260"/>
      <c r="AZ22" s="348">
        <f t="shared" si="1"/>
        <v>1</v>
      </c>
      <c r="BA22" s="349">
        <f t="shared" si="22"/>
        <v>14</v>
      </c>
      <c r="BB22" s="350">
        <f t="shared" si="2"/>
        <v>1</v>
      </c>
      <c r="BC22" s="349">
        <f t="shared" si="23"/>
        <v>14</v>
      </c>
      <c r="BD22" s="350">
        <f t="shared" si="0"/>
        <v>3</v>
      </c>
      <c r="BE22" s="351">
        <f t="shared" si="24"/>
        <v>2</v>
      </c>
    </row>
    <row r="23" spans="1:59" s="736" customFormat="1" ht="15.75" customHeight="1" x14ac:dyDescent="0.25">
      <c r="A23" s="352" t="s">
        <v>269</v>
      </c>
      <c r="B23" s="353" t="s">
        <v>29</v>
      </c>
      <c r="C23" s="259" t="s">
        <v>270</v>
      </c>
      <c r="D23" s="260"/>
      <c r="E23" s="261" t="str">
        <f t="shared" si="38"/>
        <v/>
      </c>
      <c r="F23" s="260"/>
      <c r="G23" s="261" t="str">
        <f t="shared" si="39"/>
        <v/>
      </c>
      <c r="H23" s="260"/>
      <c r="I23" s="262"/>
      <c r="J23" s="347"/>
      <c r="K23" s="261" t="str">
        <f t="shared" si="40"/>
        <v/>
      </c>
      <c r="L23" s="260"/>
      <c r="M23" s="261" t="str">
        <f t="shared" si="41"/>
        <v/>
      </c>
      <c r="N23" s="260"/>
      <c r="O23" s="264"/>
      <c r="P23" s="260"/>
      <c r="Q23" s="261" t="str">
        <f t="shared" si="42"/>
        <v/>
      </c>
      <c r="R23" s="260"/>
      <c r="S23" s="261" t="str">
        <f t="shared" si="43"/>
        <v/>
      </c>
      <c r="T23" s="260"/>
      <c r="U23" s="262"/>
      <c r="V23" s="347"/>
      <c r="W23" s="261" t="str">
        <f t="shared" si="44"/>
        <v/>
      </c>
      <c r="X23" s="260"/>
      <c r="Y23" s="261" t="str">
        <f t="shared" si="45"/>
        <v/>
      </c>
      <c r="Z23" s="260"/>
      <c r="AA23" s="264"/>
      <c r="AB23" s="260"/>
      <c r="AC23" s="261" t="str">
        <f t="shared" si="46"/>
        <v/>
      </c>
      <c r="AD23" s="260"/>
      <c r="AE23" s="261" t="str">
        <f t="shared" si="47"/>
        <v/>
      </c>
      <c r="AF23" s="284"/>
      <c r="AG23" s="262"/>
      <c r="AH23" s="347">
        <v>3</v>
      </c>
      <c r="AI23" s="261">
        <f t="shared" si="48"/>
        <v>42</v>
      </c>
      <c r="AJ23" s="260">
        <v>2</v>
      </c>
      <c r="AK23" s="261">
        <f t="shared" si="49"/>
        <v>28</v>
      </c>
      <c r="AL23" s="260">
        <v>6</v>
      </c>
      <c r="AM23" s="264" t="s">
        <v>271</v>
      </c>
      <c r="AN23" s="347"/>
      <c r="AO23" s="261" t="str">
        <f t="shared" si="50"/>
        <v/>
      </c>
      <c r="AP23" s="260"/>
      <c r="AQ23" s="261" t="str">
        <f t="shared" si="51"/>
        <v/>
      </c>
      <c r="AR23" s="260"/>
      <c r="AS23" s="264"/>
      <c r="AT23" s="260"/>
      <c r="AU23" s="261" t="str">
        <f t="shared" si="52"/>
        <v/>
      </c>
      <c r="AV23" s="260"/>
      <c r="AW23" s="261" t="str">
        <f t="shared" si="53"/>
        <v/>
      </c>
      <c r="AX23" s="260"/>
      <c r="AY23" s="260"/>
      <c r="AZ23" s="348">
        <f>IF(D23+J23+P23+V23+AB23+AH23+AN23+AT23=0,"",D23+J23+P23+V23+AB23+AH23+AN23+AT23)</f>
        <v>3</v>
      </c>
      <c r="BA23" s="349">
        <f t="shared" si="22"/>
        <v>42</v>
      </c>
      <c r="BB23" s="350">
        <f>IF(F23+L23+R23+X23+AD23+AJ23+AP23+AV23=0,"",F23+L23+R23+X23+AD23+AJ23+AP23+AV23)</f>
        <v>2</v>
      </c>
      <c r="BC23" s="349">
        <f t="shared" si="23"/>
        <v>28</v>
      </c>
      <c r="BD23" s="350">
        <f t="shared" si="0"/>
        <v>6</v>
      </c>
      <c r="BE23" s="351">
        <f t="shared" si="24"/>
        <v>5</v>
      </c>
      <c r="BF23" s="113" t="s">
        <v>81</v>
      </c>
      <c r="BG23" s="113" t="s">
        <v>98</v>
      </c>
    </row>
    <row r="24" spans="1:59" s="736" customFormat="1" ht="15.75" customHeight="1" x14ac:dyDescent="0.25">
      <c r="A24" s="352" t="s">
        <v>272</v>
      </c>
      <c r="B24" s="353" t="s">
        <v>29</v>
      </c>
      <c r="C24" s="259" t="s">
        <v>273</v>
      </c>
      <c r="D24" s="260"/>
      <c r="E24" s="261" t="str">
        <f t="shared" si="38"/>
        <v/>
      </c>
      <c r="F24" s="260"/>
      <c r="G24" s="261" t="str">
        <f t="shared" si="39"/>
        <v/>
      </c>
      <c r="H24" s="260"/>
      <c r="I24" s="262"/>
      <c r="J24" s="347"/>
      <c r="K24" s="261" t="str">
        <f t="shared" si="40"/>
        <v/>
      </c>
      <c r="L24" s="260"/>
      <c r="M24" s="261" t="str">
        <f t="shared" si="41"/>
        <v/>
      </c>
      <c r="N24" s="260"/>
      <c r="O24" s="264"/>
      <c r="P24" s="260"/>
      <c r="Q24" s="261" t="str">
        <f t="shared" si="42"/>
        <v/>
      </c>
      <c r="R24" s="260"/>
      <c r="S24" s="261" t="str">
        <f t="shared" si="43"/>
        <v/>
      </c>
      <c r="T24" s="260"/>
      <c r="U24" s="262"/>
      <c r="V24" s="347"/>
      <c r="W24" s="261" t="str">
        <f t="shared" si="44"/>
        <v/>
      </c>
      <c r="X24" s="260"/>
      <c r="Y24" s="261" t="str">
        <f t="shared" si="45"/>
        <v/>
      </c>
      <c r="Z24" s="260"/>
      <c r="AA24" s="264"/>
      <c r="AB24" s="260"/>
      <c r="AC24" s="261" t="str">
        <f t="shared" si="46"/>
        <v/>
      </c>
      <c r="AD24" s="260"/>
      <c r="AE24" s="261" t="str">
        <f t="shared" si="47"/>
        <v/>
      </c>
      <c r="AF24" s="284"/>
      <c r="AG24" s="262"/>
      <c r="AH24" s="347">
        <v>1</v>
      </c>
      <c r="AI24" s="261">
        <f t="shared" si="48"/>
        <v>14</v>
      </c>
      <c r="AJ24" s="260">
        <v>1</v>
      </c>
      <c r="AK24" s="261">
        <f t="shared" si="49"/>
        <v>14</v>
      </c>
      <c r="AL24" s="260">
        <v>2</v>
      </c>
      <c r="AM24" s="264" t="s">
        <v>85</v>
      </c>
      <c r="AN24" s="347"/>
      <c r="AO24" s="261" t="str">
        <f t="shared" si="50"/>
        <v/>
      </c>
      <c r="AP24" s="260"/>
      <c r="AQ24" s="261" t="str">
        <f t="shared" si="51"/>
        <v/>
      </c>
      <c r="AR24" s="260"/>
      <c r="AS24" s="264"/>
      <c r="AT24" s="260"/>
      <c r="AU24" s="261" t="str">
        <f t="shared" si="52"/>
        <v/>
      </c>
      <c r="AV24" s="260"/>
      <c r="AW24" s="261" t="str">
        <f t="shared" si="53"/>
        <v/>
      </c>
      <c r="AX24" s="260"/>
      <c r="AY24" s="260"/>
      <c r="AZ24" s="348">
        <f t="shared" ref="AZ24:AZ31" si="54">IF(D24+J24+P24+V24+AB24+AH24+AN24+AT24=0,"",D24+J24+P24+V24+AB24+AH24+AN24+AT24)</f>
        <v>1</v>
      </c>
      <c r="BA24" s="349">
        <f t="shared" si="22"/>
        <v>14</v>
      </c>
      <c r="BB24" s="350">
        <f t="shared" ref="BB24:BB31" si="55">IF(F24+L24+R24+X24+AD24+AJ24+AP24+AV24=0,"",F24+L24+R24+X24+AD24+AJ24+AP24+AV24)</f>
        <v>1</v>
      </c>
      <c r="BC24" s="349">
        <f t="shared" si="23"/>
        <v>14</v>
      </c>
      <c r="BD24" s="350">
        <f t="shared" si="0"/>
        <v>2</v>
      </c>
      <c r="BE24" s="351">
        <f t="shared" si="24"/>
        <v>2</v>
      </c>
      <c r="BF24" s="113" t="s">
        <v>81</v>
      </c>
      <c r="BG24" s="113" t="s">
        <v>86</v>
      </c>
    </row>
    <row r="25" spans="1:59" ht="15.75" customHeight="1" x14ac:dyDescent="0.25">
      <c r="A25" s="352" t="s">
        <v>274</v>
      </c>
      <c r="B25" s="353" t="s">
        <v>29</v>
      </c>
      <c r="C25" s="259" t="s">
        <v>275</v>
      </c>
      <c r="D25" s="260"/>
      <c r="E25" s="261" t="str">
        <f t="shared" si="38"/>
        <v/>
      </c>
      <c r="F25" s="260"/>
      <c r="G25" s="261" t="str">
        <f t="shared" si="39"/>
        <v/>
      </c>
      <c r="H25" s="260"/>
      <c r="I25" s="262"/>
      <c r="J25" s="347"/>
      <c r="K25" s="261" t="str">
        <f t="shared" si="40"/>
        <v/>
      </c>
      <c r="L25" s="260"/>
      <c r="M25" s="261" t="str">
        <f t="shared" si="41"/>
        <v/>
      </c>
      <c r="N25" s="260"/>
      <c r="O25" s="264"/>
      <c r="P25" s="260"/>
      <c r="Q25" s="261" t="str">
        <f t="shared" si="42"/>
        <v/>
      </c>
      <c r="R25" s="260"/>
      <c r="S25" s="261" t="str">
        <f t="shared" si="43"/>
        <v/>
      </c>
      <c r="T25" s="260"/>
      <c r="U25" s="262"/>
      <c r="V25" s="347"/>
      <c r="W25" s="261" t="str">
        <f t="shared" si="44"/>
        <v/>
      </c>
      <c r="X25" s="260"/>
      <c r="Y25" s="261" t="str">
        <f t="shared" si="45"/>
        <v/>
      </c>
      <c r="Z25" s="260"/>
      <c r="AA25" s="264"/>
      <c r="AB25" s="260"/>
      <c r="AC25" s="261" t="str">
        <f t="shared" si="46"/>
        <v/>
      </c>
      <c r="AD25" s="260"/>
      <c r="AE25" s="261" t="str">
        <f t="shared" si="47"/>
        <v/>
      </c>
      <c r="AF25" s="284"/>
      <c r="AG25" s="262"/>
      <c r="AH25" s="347">
        <v>1</v>
      </c>
      <c r="AI25" s="261">
        <f t="shared" si="48"/>
        <v>14</v>
      </c>
      <c r="AJ25" s="260">
        <v>4</v>
      </c>
      <c r="AK25" s="261">
        <f t="shared" si="49"/>
        <v>56</v>
      </c>
      <c r="AL25" s="260">
        <v>6</v>
      </c>
      <c r="AM25" s="264" t="s">
        <v>31</v>
      </c>
      <c r="AN25" s="347"/>
      <c r="AO25" s="261" t="str">
        <f t="shared" si="50"/>
        <v/>
      </c>
      <c r="AP25" s="260"/>
      <c r="AQ25" s="261" t="str">
        <f t="shared" si="51"/>
        <v/>
      </c>
      <c r="AR25" s="260"/>
      <c r="AS25" s="264"/>
      <c r="AT25" s="260"/>
      <c r="AU25" s="261" t="str">
        <f t="shared" si="52"/>
        <v/>
      </c>
      <c r="AV25" s="260"/>
      <c r="AW25" s="261" t="str">
        <f t="shared" si="53"/>
        <v/>
      </c>
      <c r="AX25" s="260"/>
      <c r="AY25" s="260"/>
      <c r="AZ25" s="348">
        <f t="shared" si="54"/>
        <v>1</v>
      </c>
      <c r="BA25" s="349">
        <f t="shared" si="22"/>
        <v>14</v>
      </c>
      <c r="BB25" s="350">
        <f t="shared" si="55"/>
        <v>4</v>
      </c>
      <c r="BC25" s="349">
        <f t="shared" si="23"/>
        <v>56</v>
      </c>
      <c r="BD25" s="350">
        <f t="shared" si="0"/>
        <v>6</v>
      </c>
      <c r="BE25" s="351">
        <f t="shared" si="24"/>
        <v>5</v>
      </c>
      <c r="BF25" s="113" t="s">
        <v>81</v>
      </c>
      <c r="BG25" s="113" t="s">
        <v>98</v>
      </c>
    </row>
    <row r="26" spans="1:59" s="736" customFormat="1" ht="15.75" customHeight="1" x14ac:dyDescent="0.25">
      <c r="A26" s="352" t="s">
        <v>276</v>
      </c>
      <c r="B26" s="353" t="s">
        <v>29</v>
      </c>
      <c r="C26" s="259" t="s">
        <v>277</v>
      </c>
      <c r="D26" s="260"/>
      <c r="E26" s="261" t="str">
        <f t="shared" si="38"/>
        <v/>
      </c>
      <c r="F26" s="260"/>
      <c r="G26" s="261" t="str">
        <f t="shared" si="39"/>
        <v/>
      </c>
      <c r="H26" s="260"/>
      <c r="I26" s="262"/>
      <c r="J26" s="347"/>
      <c r="K26" s="261" t="str">
        <f t="shared" si="40"/>
        <v/>
      </c>
      <c r="L26" s="260"/>
      <c r="M26" s="261" t="str">
        <f t="shared" si="41"/>
        <v/>
      </c>
      <c r="N26" s="260"/>
      <c r="O26" s="264"/>
      <c r="P26" s="260"/>
      <c r="Q26" s="261" t="str">
        <f t="shared" si="42"/>
        <v/>
      </c>
      <c r="R26" s="260"/>
      <c r="S26" s="261" t="str">
        <f t="shared" si="43"/>
        <v/>
      </c>
      <c r="T26" s="260"/>
      <c r="U26" s="262"/>
      <c r="V26" s="347"/>
      <c r="W26" s="261" t="str">
        <f t="shared" si="44"/>
        <v/>
      </c>
      <c r="X26" s="260"/>
      <c r="Y26" s="261" t="str">
        <f t="shared" si="45"/>
        <v/>
      </c>
      <c r="Z26" s="260"/>
      <c r="AA26" s="264"/>
      <c r="AB26" s="260"/>
      <c r="AC26" s="261" t="str">
        <f t="shared" si="46"/>
        <v/>
      </c>
      <c r="AD26" s="260"/>
      <c r="AE26" s="261" t="str">
        <f t="shared" si="47"/>
        <v/>
      </c>
      <c r="AF26" s="284"/>
      <c r="AG26" s="262"/>
      <c r="AH26" s="347">
        <v>2</v>
      </c>
      <c r="AI26" s="261">
        <f t="shared" si="48"/>
        <v>28</v>
      </c>
      <c r="AJ26" s="260"/>
      <c r="AK26" s="261" t="str">
        <f t="shared" si="49"/>
        <v/>
      </c>
      <c r="AL26" s="260">
        <v>2</v>
      </c>
      <c r="AM26" s="264" t="s">
        <v>48</v>
      </c>
      <c r="AN26" s="347"/>
      <c r="AO26" s="261" t="str">
        <f t="shared" si="50"/>
        <v/>
      </c>
      <c r="AP26" s="260"/>
      <c r="AQ26" s="261" t="str">
        <f t="shared" si="51"/>
        <v/>
      </c>
      <c r="AR26" s="260"/>
      <c r="AS26" s="264"/>
      <c r="AT26" s="260"/>
      <c r="AU26" s="261" t="str">
        <f t="shared" si="52"/>
        <v/>
      </c>
      <c r="AV26" s="260"/>
      <c r="AW26" s="261" t="str">
        <f t="shared" si="53"/>
        <v/>
      </c>
      <c r="AX26" s="260"/>
      <c r="AY26" s="260"/>
      <c r="AZ26" s="348">
        <f t="shared" si="54"/>
        <v>2</v>
      </c>
      <c r="BA26" s="349">
        <f t="shared" si="22"/>
        <v>28</v>
      </c>
      <c r="BB26" s="350" t="str">
        <f t="shared" si="55"/>
        <v/>
      </c>
      <c r="BC26" s="349" t="str">
        <f t="shared" si="23"/>
        <v/>
      </c>
      <c r="BD26" s="350">
        <f t="shared" si="0"/>
        <v>2</v>
      </c>
      <c r="BE26" s="351">
        <f t="shared" si="24"/>
        <v>2</v>
      </c>
      <c r="BF26" s="113" t="s">
        <v>81</v>
      </c>
      <c r="BG26" s="113" t="s">
        <v>56</v>
      </c>
    </row>
    <row r="27" spans="1:59" s="736" customFormat="1" ht="15.75" customHeight="1" x14ac:dyDescent="0.25">
      <c r="A27" s="352" t="s">
        <v>278</v>
      </c>
      <c r="B27" s="353" t="s">
        <v>249</v>
      </c>
      <c r="C27" s="259" t="s">
        <v>279</v>
      </c>
      <c r="D27" s="260"/>
      <c r="E27" s="261" t="str">
        <f>IF(D27*14=0,"",D27*14)</f>
        <v/>
      </c>
      <c r="F27" s="260"/>
      <c r="G27" s="261" t="str">
        <f>IF(F27*14=0,"",F27*14)</f>
        <v/>
      </c>
      <c r="H27" s="260"/>
      <c r="I27" s="262"/>
      <c r="J27" s="347"/>
      <c r="K27" s="261" t="str">
        <f>IF(J27*14=0,"",J27*14)</f>
        <v/>
      </c>
      <c r="L27" s="260"/>
      <c r="M27" s="261" t="str">
        <f>IF(L27*14=0,"",L27*14)</f>
        <v/>
      </c>
      <c r="N27" s="260"/>
      <c r="O27" s="264"/>
      <c r="P27" s="260"/>
      <c r="Q27" s="261" t="str">
        <f>IF(P27*14=0,"",P27*14)</f>
        <v/>
      </c>
      <c r="R27" s="260"/>
      <c r="S27" s="261" t="str">
        <f>IF(R27*14=0,"",R27*14)</f>
        <v/>
      </c>
      <c r="T27" s="260"/>
      <c r="U27" s="262"/>
      <c r="V27" s="347"/>
      <c r="W27" s="261" t="str">
        <f>IF(V27*14=0,"",V27*14)</f>
        <v/>
      </c>
      <c r="X27" s="260"/>
      <c r="Y27" s="261" t="str">
        <f>IF(X27*14=0,"",X27*14)</f>
        <v/>
      </c>
      <c r="Z27" s="260"/>
      <c r="AA27" s="264"/>
      <c r="AB27" s="260"/>
      <c r="AC27" s="261" t="str">
        <f>IF(AB27*14=0,"",AB27*14)</f>
        <v/>
      </c>
      <c r="AD27" s="260"/>
      <c r="AE27" s="261" t="str">
        <f>IF(AD27*14=0,"",AD27*14)</f>
        <v/>
      </c>
      <c r="AF27" s="284"/>
      <c r="AG27" s="262"/>
      <c r="AH27" s="347"/>
      <c r="AI27" s="261" t="str">
        <f>IF(AH27*14=0,"",AH27*14)</f>
        <v/>
      </c>
      <c r="AJ27" s="260">
        <v>10</v>
      </c>
      <c r="AK27" s="261">
        <f>IF(AJ27*14=0,"",AJ27*14)</f>
        <v>140</v>
      </c>
      <c r="AL27" s="260">
        <v>8</v>
      </c>
      <c r="AM27" s="264" t="s">
        <v>31</v>
      </c>
      <c r="AN27" s="347"/>
      <c r="AO27" s="261" t="str">
        <f>IF(AN27*14=0,"",AN27*14)</f>
        <v/>
      </c>
      <c r="AP27" s="260"/>
      <c r="AQ27" s="261" t="str">
        <f t="shared" si="51"/>
        <v/>
      </c>
      <c r="AR27" s="260"/>
      <c r="AS27" s="264"/>
      <c r="AT27" s="260"/>
      <c r="AU27" s="261" t="str">
        <f>IF(AT27*14=0,"",AT27*14)</f>
        <v/>
      </c>
      <c r="AV27" s="260"/>
      <c r="AW27" s="261" t="str">
        <f>IF(AV27*14=0,"",AV27*14)</f>
        <v/>
      </c>
      <c r="AX27" s="260"/>
      <c r="AY27" s="260"/>
      <c r="AZ27" s="348" t="str">
        <f t="shared" si="54"/>
        <v/>
      </c>
      <c r="BA27" s="349" t="str">
        <f>IF((D27+J27+P27+V27+AB27+AH27+AN27+AT27)*14=0,"",(D27+J27+P27+V27+AB27+AH27+AN27+AT27)*14)</f>
        <v/>
      </c>
      <c r="BB27" s="350">
        <f>IF(F27+L27+R27+X27+AD27+AJ27+AP27+AV27=0,"",F27+L27+R27+X27+AD27+AJ27+AP27+AV27)</f>
        <v>10</v>
      </c>
      <c r="BC27" s="349">
        <f>IF((L27+F27+R27+X27+AD27+AJ27+AP27+AV27)*14=0,"",(L27+F27+R27+X27+AD27+AJ27+AP27+AV27)*14)</f>
        <v>140</v>
      </c>
      <c r="BD27" s="350">
        <f t="shared" si="0"/>
        <v>8</v>
      </c>
      <c r="BE27" s="351">
        <f>IF(D27+F27+L27+J27+P27+R27+V27+X27+AB27+AD27+AH27+AJ27+AN27+AP27+AT27+AV27=0,"",D27+F27+L27+J27+P27+R27+V27+X27+AB27+AD27+AH27+AJ27+AN27+AP27+AT27+AV27)</f>
        <v>10</v>
      </c>
      <c r="BF27" s="113" t="s">
        <v>81</v>
      </c>
      <c r="BG27" s="113" t="s">
        <v>280</v>
      </c>
    </row>
    <row r="28" spans="1:59" s="737" customFormat="1" ht="15.75" customHeight="1" x14ac:dyDescent="0.25">
      <c r="A28" s="352" t="s">
        <v>281</v>
      </c>
      <c r="B28" s="353" t="s">
        <v>249</v>
      </c>
      <c r="C28" s="259" t="s">
        <v>282</v>
      </c>
      <c r="D28" s="260"/>
      <c r="E28" s="261" t="str">
        <f>IF(D28*14=0,"",D28*14)</f>
        <v/>
      </c>
      <c r="F28" s="260"/>
      <c r="G28" s="261" t="str">
        <f>IF(F28*14=0,"",F28*14)</f>
        <v/>
      </c>
      <c r="H28" s="260"/>
      <c r="I28" s="262"/>
      <c r="J28" s="347"/>
      <c r="K28" s="261" t="str">
        <f>IF(J28*14=0,"",J28*14)</f>
        <v/>
      </c>
      <c r="L28" s="260"/>
      <c r="M28" s="261" t="str">
        <f>IF(L28*14=0,"",L28*14)</f>
        <v/>
      </c>
      <c r="N28" s="260"/>
      <c r="O28" s="264"/>
      <c r="P28" s="260"/>
      <c r="Q28" s="261" t="str">
        <f>IF(P28*14=0,"",P28*14)</f>
        <v/>
      </c>
      <c r="R28" s="260"/>
      <c r="S28" s="261" t="str">
        <f>IF(R28*14=0,"",R28*14)</f>
        <v/>
      </c>
      <c r="T28" s="260"/>
      <c r="U28" s="262"/>
      <c r="V28" s="347"/>
      <c r="W28" s="261" t="str">
        <f>IF(V28*14=0,"",V28*14)</f>
        <v/>
      </c>
      <c r="X28" s="260"/>
      <c r="Y28" s="261" t="str">
        <f>IF(X28*14=0,"",X28*14)</f>
        <v/>
      </c>
      <c r="Z28" s="260"/>
      <c r="AA28" s="264"/>
      <c r="AB28" s="260"/>
      <c r="AC28" s="261" t="str">
        <f>IF(AB28*14=0,"",AB28*14)</f>
        <v/>
      </c>
      <c r="AD28" s="260"/>
      <c r="AE28" s="261" t="str">
        <f>IF(AD28*14=0,"",AD28*14)</f>
        <v/>
      </c>
      <c r="AF28" s="284"/>
      <c r="AG28" s="262"/>
      <c r="AH28" s="347">
        <v>1</v>
      </c>
      <c r="AI28" s="261">
        <f>IF(AH28*14=0,"",AH28*14)</f>
        <v>14</v>
      </c>
      <c r="AJ28" s="260">
        <v>1</v>
      </c>
      <c r="AK28" s="261">
        <f>IF(AJ28*14=0,"",AJ28*14)</f>
        <v>14</v>
      </c>
      <c r="AL28" s="260">
        <v>2</v>
      </c>
      <c r="AM28" s="264" t="s">
        <v>48</v>
      </c>
      <c r="AN28" s="347"/>
      <c r="AO28" s="261" t="str">
        <f>IF(AN28*14=0,"",AN28*14)</f>
        <v/>
      </c>
      <c r="AP28" s="260"/>
      <c r="AQ28" s="261" t="str">
        <f>IF(AP28*14=0,"",AP28*14)</f>
        <v/>
      </c>
      <c r="AR28" s="260"/>
      <c r="AS28" s="264"/>
      <c r="AT28" s="260"/>
      <c r="AU28" s="261" t="str">
        <f>IF(AT28*14=0,"",AT28*14)</f>
        <v/>
      </c>
      <c r="AV28" s="260"/>
      <c r="AW28" s="261" t="str">
        <f>IF(AV28*14=0,"",AV28*14)</f>
        <v/>
      </c>
      <c r="AX28" s="260"/>
      <c r="AY28" s="260"/>
      <c r="AZ28" s="348">
        <f>IF(D28+J28+P28+V28+AB28+AH28+AN28+AT28=0,"",D28+J28+P28+V28+AB28+AH28+AN28+AT28)</f>
        <v>1</v>
      </c>
      <c r="BA28" s="349">
        <f>IF((D28+J28+P28+V28+AB28+AH28+AN28+AT28)*14=0,"",(D28+J28+P28+V28+AB28+AH28+AN28+AT28)*14)</f>
        <v>14</v>
      </c>
      <c r="BB28" s="350">
        <f>IF(F28+L28+R28+X28+AD28+AJ28+AP28+AV28=0,"",F28+L28+R28+X28+AD28+AJ28+AP28+AV28)</f>
        <v>1</v>
      </c>
      <c r="BC28" s="349">
        <f>IF((L28+F28+R28+X28+AD28+AJ28+AP28+AV28)*14=0,"",(L28+F28+R28+X28+AD28+AJ28+AP28+AV28)*14)</f>
        <v>14</v>
      </c>
      <c r="BD28" s="350">
        <f t="shared" si="0"/>
        <v>2</v>
      </c>
      <c r="BE28" s="351">
        <f>IF(D28+F28+L28+J28+P28+R28+V28+X28+AB28+AD28+AH28+AJ28+AN28+AP28+AT28+AV28=0,"",D28+F28+L28+J28+P28+R28+V28+X28+AB28+AD28+AH28+AJ28+AN28+AP28+AT28+AV28)</f>
        <v>2</v>
      </c>
      <c r="BF28" s="113" t="s">
        <v>81</v>
      </c>
      <c r="BG28" s="113" t="s">
        <v>267</v>
      </c>
    </row>
    <row r="29" spans="1:59" x14ac:dyDescent="0.25">
      <c r="A29" s="352"/>
      <c r="B29" s="353" t="s">
        <v>102</v>
      </c>
      <c r="C29" s="259" t="s">
        <v>283</v>
      </c>
      <c r="D29" s="260"/>
      <c r="E29" s="261" t="str">
        <f t="shared" si="38"/>
        <v/>
      </c>
      <c r="F29" s="260"/>
      <c r="G29" s="261" t="str">
        <f t="shared" si="39"/>
        <v/>
      </c>
      <c r="H29" s="260"/>
      <c r="I29" s="262"/>
      <c r="J29" s="347"/>
      <c r="K29" s="261" t="str">
        <f t="shared" si="40"/>
        <v/>
      </c>
      <c r="L29" s="260"/>
      <c r="M29" s="261" t="str">
        <f t="shared" si="41"/>
        <v/>
      </c>
      <c r="N29" s="260"/>
      <c r="O29" s="264"/>
      <c r="P29" s="260"/>
      <c r="Q29" s="261" t="str">
        <f t="shared" si="42"/>
        <v/>
      </c>
      <c r="R29" s="260"/>
      <c r="S29" s="261" t="str">
        <f t="shared" si="43"/>
        <v/>
      </c>
      <c r="T29" s="260"/>
      <c r="U29" s="262"/>
      <c r="V29" s="347"/>
      <c r="W29" s="261" t="str">
        <f t="shared" si="44"/>
        <v/>
      </c>
      <c r="X29" s="260"/>
      <c r="Y29" s="261" t="str">
        <f>IF(X29*14=0,"",X29*14)</f>
        <v/>
      </c>
      <c r="Z29" s="260"/>
      <c r="AA29" s="264"/>
      <c r="AB29" s="260"/>
      <c r="AC29" s="261" t="str">
        <f t="shared" si="46"/>
        <v/>
      </c>
      <c r="AD29" s="260"/>
      <c r="AE29" s="261" t="str">
        <f t="shared" si="47"/>
        <v/>
      </c>
      <c r="AF29" s="284"/>
      <c r="AG29" s="262"/>
      <c r="AH29" s="347">
        <v>1</v>
      </c>
      <c r="AI29" s="261">
        <f>IF(AH29*14=0,"",AH29*14)</f>
        <v>14</v>
      </c>
      <c r="AJ29" s="260">
        <v>1</v>
      </c>
      <c r="AK29" s="261">
        <f>IF(AJ29*14=0,"",AJ29*14)</f>
        <v>14</v>
      </c>
      <c r="AL29" s="260">
        <v>3</v>
      </c>
      <c r="AM29" s="264" t="s">
        <v>48</v>
      </c>
      <c r="AN29" s="347"/>
      <c r="AO29" s="261" t="str">
        <f t="shared" si="50"/>
        <v/>
      </c>
      <c r="AP29" s="260"/>
      <c r="AQ29" s="261" t="str">
        <f t="shared" ref="AQ29:AQ32" si="56">IF(AP29*14=0,"",AP29*14)</f>
        <v/>
      </c>
      <c r="AR29" s="260"/>
      <c r="AS29" s="264"/>
      <c r="AT29" s="260"/>
      <c r="AU29" s="261" t="str">
        <f t="shared" si="52"/>
        <v/>
      </c>
      <c r="AV29" s="260"/>
      <c r="AW29" s="261" t="str">
        <f t="shared" si="53"/>
        <v/>
      </c>
      <c r="AX29" s="260"/>
      <c r="AY29" s="260"/>
      <c r="AZ29" s="348">
        <f t="shared" si="54"/>
        <v>1</v>
      </c>
      <c r="BA29" s="349">
        <f t="shared" si="22"/>
        <v>14</v>
      </c>
      <c r="BB29" s="350">
        <f t="shared" si="55"/>
        <v>1</v>
      </c>
      <c r="BC29" s="349">
        <f t="shared" si="23"/>
        <v>14</v>
      </c>
      <c r="BD29" s="350">
        <f t="shared" si="0"/>
        <v>3</v>
      </c>
      <c r="BE29" s="351">
        <f t="shared" si="24"/>
        <v>2</v>
      </c>
    </row>
    <row r="30" spans="1:59" s="737" customFormat="1" x14ac:dyDescent="0.25">
      <c r="A30" s="352" t="s">
        <v>284</v>
      </c>
      <c r="B30" s="353" t="s">
        <v>249</v>
      </c>
      <c r="C30" s="259" t="s">
        <v>285</v>
      </c>
      <c r="D30" s="260"/>
      <c r="E30" s="261" t="str">
        <f t="shared" si="38"/>
        <v/>
      </c>
      <c r="F30" s="260"/>
      <c r="G30" s="261" t="str">
        <f t="shared" si="39"/>
        <v/>
      </c>
      <c r="H30" s="260"/>
      <c r="I30" s="262"/>
      <c r="J30" s="347"/>
      <c r="K30" s="261" t="str">
        <f t="shared" si="40"/>
        <v/>
      </c>
      <c r="L30" s="260"/>
      <c r="M30" s="261" t="str">
        <f t="shared" si="41"/>
        <v/>
      </c>
      <c r="N30" s="260"/>
      <c r="O30" s="264"/>
      <c r="P30" s="260"/>
      <c r="Q30" s="261" t="str">
        <f t="shared" si="42"/>
        <v/>
      </c>
      <c r="R30" s="260"/>
      <c r="S30" s="261" t="str">
        <f t="shared" si="43"/>
        <v/>
      </c>
      <c r="T30" s="260"/>
      <c r="U30" s="262"/>
      <c r="V30" s="347"/>
      <c r="W30" s="261" t="str">
        <f t="shared" si="44"/>
        <v/>
      </c>
      <c r="X30" s="260"/>
      <c r="Y30" s="261" t="str">
        <f t="shared" ref="Y30:Y31" si="57">IF(X30*14=0,"",X30*14)</f>
        <v/>
      </c>
      <c r="Z30" s="260"/>
      <c r="AA30" s="264"/>
      <c r="AB30" s="260"/>
      <c r="AC30" s="261" t="str">
        <f t="shared" si="46"/>
        <v/>
      </c>
      <c r="AD30" s="260"/>
      <c r="AE30" s="261" t="str">
        <f t="shared" si="47"/>
        <v/>
      </c>
      <c r="AF30" s="284"/>
      <c r="AG30" s="262"/>
      <c r="AH30" s="347"/>
      <c r="AI30" s="261" t="str">
        <f t="shared" ref="AI30:AI31" si="58">IF(AH30*14=0,"",AH30*14)</f>
        <v/>
      </c>
      <c r="AJ30" s="260"/>
      <c r="AK30" s="261" t="str">
        <f t="shared" ref="AK30:AK31" si="59">IF(AJ30*14=0,"",AJ30*14)</f>
        <v/>
      </c>
      <c r="AL30" s="260"/>
      <c r="AM30" s="264"/>
      <c r="AN30" s="347">
        <v>8</v>
      </c>
      <c r="AO30" s="261">
        <f t="shared" si="50"/>
        <v>112</v>
      </c>
      <c r="AP30" s="260">
        <v>4</v>
      </c>
      <c r="AQ30" s="261">
        <f t="shared" si="56"/>
        <v>56</v>
      </c>
      <c r="AR30" s="260">
        <v>11</v>
      </c>
      <c r="AS30" s="264" t="s">
        <v>48</v>
      </c>
      <c r="AT30" s="260"/>
      <c r="AU30" s="261" t="str">
        <f t="shared" si="52"/>
        <v/>
      </c>
      <c r="AV30" s="260"/>
      <c r="AW30" s="261" t="str">
        <f t="shared" si="53"/>
        <v/>
      </c>
      <c r="AX30" s="260"/>
      <c r="AY30" s="260"/>
      <c r="AZ30" s="348">
        <f t="shared" si="54"/>
        <v>8</v>
      </c>
      <c r="BA30" s="349">
        <f t="shared" si="22"/>
        <v>112</v>
      </c>
      <c r="BB30" s="350">
        <f t="shared" si="55"/>
        <v>4</v>
      </c>
      <c r="BC30" s="349">
        <f t="shared" si="23"/>
        <v>56</v>
      </c>
      <c r="BD30" s="350">
        <f t="shared" si="0"/>
        <v>11</v>
      </c>
      <c r="BE30" s="351">
        <f t="shared" si="24"/>
        <v>12</v>
      </c>
      <c r="BF30" s="113" t="s">
        <v>116</v>
      </c>
      <c r="BG30" s="113" t="s">
        <v>95</v>
      </c>
    </row>
    <row r="31" spans="1:59" ht="15.75" customHeight="1" x14ac:dyDescent="0.25">
      <c r="A31" s="352" t="s">
        <v>286</v>
      </c>
      <c r="B31" s="353" t="s">
        <v>249</v>
      </c>
      <c r="C31" s="259" t="s">
        <v>287</v>
      </c>
      <c r="D31" s="260"/>
      <c r="E31" s="261" t="str">
        <f t="shared" si="38"/>
        <v/>
      </c>
      <c r="F31" s="260"/>
      <c r="G31" s="261" t="str">
        <f t="shared" si="39"/>
        <v/>
      </c>
      <c r="H31" s="260"/>
      <c r="I31" s="262"/>
      <c r="J31" s="347"/>
      <c r="K31" s="261" t="str">
        <f t="shared" si="40"/>
        <v/>
      </c>
      <c r="L31" s="260"/>
      <c r="M31" s="261" t="str">
        <f t="shared" si="41"/>
        <v/>
      </c>
      <c r="N31" s="260"/>
      <c r="O31" s="264"/>
      <c r="P31" s="260"/>
      <c r="Q31" s="261" t="str">
        <f t="shared" si="42"/>
        <v/>
      </c>
      <c r="R31" s="260"/>
      <c r="S31" s="261" t="str">
        <f t="shared" si="43"/>
        <v/>
      </c>
      <c r="T31" s="260"/>
      <c r="U31" s="262"/>
      <c r="V31" s="347"/>
      <c r="W31" s="261" t="str">
        <f t="shared" si="44"/>
        <v/>
      </c>
      <c r="X31" s="260"/>
      <c r="Y31" s="261" t="str">
        <f t="shared" si="57"/>
        <v/>
      </c>
      <c r="Z31" s="260"/>
      <c r="AA31" s="264"/>
      <c r="AB31" s="260"/>
      <c r="AC31" s="261" t="str">
        <f t="shared" si="46"/>
        <v/>
      </c>
      <c r="AD31" s="260"/>
      <c r="AE31" s="261" t="str">
        <f t="shared" si="47"/>
        <v/>
      </c>
      <c r="AF31" s="284"/>
      <c r="AG31" s="262"/>
      <c r="AH31" s="347"/>
      <c r="AI31" s="261" t="str">
        <f t="shared" si="58"/>
        <v/>
      </c>
      <c r="AJ31" s="260"/>
      <c r="AK31" s="261" t="str">
        <f t="shared" si="59"/>
        <v/>
      </c>
      <c r="AL31" s="260"/>
      <c r="AM31" s="264"/>
      <c r="AN31" s="347">
        <v>1</v>
      </c>
      <c r="AO31" s="261">
        <f t="shared" si="50"/>
        <v>14</v>
      </c>
      <c r="AP31" s="260">
        <v>2</v>
      </c>
      <c r="AQ31" s="261">
        <f t="shared" si="56"/>
        <v>28</v>
      </c>
      <c r="AR31" s="260">
        <v>3</v>
      </c>
      <c r="AS31" s="264" t="s">
        <v>31</v>
      </c>
      <c r="AT31" s="260"/>
      <c r="AU31" s="261" t="str">
        <f t="shared" si="52"/>
        <v/>
      </c>
      <c r="AV31" s="260"/>
      <c r="AW31" s="261" t="str">
        <f t="shared" si="53"/>
        <v/>
      </c>
      <c r="AX31" s="260"/>
      <c r="AY31" s="260"/>
      <c r="AZ31" s="348">
        <f t="shared" si="54"/>
        <v>1</v>
      </c>
      <c r="BA31" s="349">
        <f t="shared" si="22"/>
        <v>14</v>
      </c>
      <c r="BB31" s="350">
        <f t="shared" si="55"/>
        <v>2</v>
      </c>
      <c r="BC31" s="349">
        <f t="shared" si="23"/>
        <v>28</v>
      </c>
      <c r="BD31" s="350">
        <f t="shared" si="0"/>
        <v>3</v>
      </c>
      <c r="BE31" s="351">
        <f t="shared" si="24"/>
        <v>3</v>
      </c>
      <c r="BF31" s="113" t="s">
        <v>116</v>
      </c>
      <c r="BG31" s="113" t="s">
        <v>288</v>
      </c>
    </row>
    <row r="32" spans="1:59" ht="15.75" customHeight="1" x14ac:dyDescent="0.25">
      <c r="A32" s="352" t="s">
        <v>289</v>
      </c>
      <c r="B32" s="353" t="s">
        <v>249</v>
      </c>
      <c r="C32" s="259" t="s">
        <v>290</v>
      </c>
      <c r="D32" s="260"/>
      <c r="E32" s="261" t="str">
        <f>IF(D32*14=0,"",D32*14)</f>
        <v/>
      </c>
      <c r="F32" s="260"/>
      <c r="G32" s="261" t="str">
        <f>IF(F32*14=0,"",F32*14)</f>
        <v/>
      </c>
      <c r="H32" s="260"/>
      <c r="I32" s="262"/>
      <c r="J32" s="347"/>
      <c r="K32" s="261" t="str">
        <f>IF(J32*14=0,"",J32*14)</f>
        <v/>
      </c>
      <c r="L32" s="260"/>
      <c r="M32" s="261" t="str">
        <f>IF(L32*14=0,"",L32*14)</f>
        <v/>
      </c>
      <c r="N32" s="260"/>
      <c r="O32" s="264"/>
      <c r="P32" s="260"/>
      <c r="Q32" s="261" t="str">
        <f>IF(P32*14=0,"",P32*14)</f>
        <v/>
      </c>
      <c r="R32" s="260"/>
      <c r="S32" s="261" t="str">
        <f>IF(R32*14=0,"",R32*14)</f>
        <v/>
      </c>
      <c r="T32" s="260"/>
      <c r="U32" s="262"/>
      <c r="V32" s="347"/>
      <c r="W32" s="261" t="str">
        <f>IF(V32*14=0,"",V32*14)</f>
        <v/>
      </c>
      <c r="X32" s="260"/>
      <c r="Y32" s="261" t="str">
        <f>IF(X32*14=0,"",X32*14)</f>
        <v/>
      </c>
      <c r="Z32" s="260"/>
      <c r="AA32" s="264"/>
      <c r="AB32" s="260"/>
      <c r="AC32" s="261" t="str">
        <f>IF(AB32*14=0,"",AB32*14)</f>
        <v/>
      </c>
      <c r="AD32" s="260"/>
      <c r="AE32" s="261" t="str">
        <f>IF(AD32*14=0,"",AD32*14)</f>
        <v/>
      </c>
      <c r="AF32" s="284"/>
      <c r="AG32" s="262"/>
      <c r="AH32" s="347"/>
      <c r="AI32" s="261" t="str">
        <f>IF(AH32*14=0,"",AH32*14)</f>
        <v/>
      </c>
      <c r="AJ32" s="260"/>
      <c r="AK32" s="261" t="str">
        <f>IF(AJ32*14=0,"",AJ32*14)</f>
        <v/>
      </c>
      <c r="AL32" s="260"/>
      <c r="AM32" s="264"/>
      <c r="AN32" s="347">
        <v>1</v>
      </c>
      <c r="AO32" s="261">
        <f t="shared" si="50"/>
        <v>14</v>
      </c>
      <c r="AP32" s="260">
        <v>2</v>
      </c>
      <c r="AQ32" s="261">
        <f t="shared" si="56"/>
        <v>28</v>
      </c>
      <c r="AR32" s="260">
        <v>3</v>
      </c>
      <c r="AS32" s="264" t="s">
        <v>31</v>
      </c>
      <c r="AT32" s="260"/>
      <c r="AU32" s="261" t="str">
        <f>IF(AT32*14=0,"",AT32*14)</f>
        <v/>
      </c>
      <c r="AV32" s="260"/>
      <c r="AW32" s="261" t="str">
        <f>IF(AV32*14=0,"",AV32*14)</f>
        <v/>
      </c>
      <c r="AX32" s="260"/>
      <c r="AY32" s="260"/>
      <c r="AZ32" s="348">
        <f>IF(D32+J32+P32+V32+AB32+AH32+AN32+AT32=0,"",D32+J32+P32+V32+AB32+AH32+AN32+AT32)</f>
        <v>1</v>
      </c>
      <c r="BA32" s="349">
        <f>IF((D32+J32+P32+V32+AB32+AH32+AN32+AT32)*14=0,"",(D32+J32+P32+V32+AB32+AH32+AN32+AT32)*14)</f>
        <v>14</v>
      </c>
      <c r="BB32" s="350">
        <f>IF(F32+L32+R32+X32+AD32+AJ32+AP32+AV32=0,"",F32+L32+R32+X32+AD32+AJ32+AP32+AV32)</f>
        <v>2</v>
      </c>
      <c r="BC32" s="349">
        <f>IF((L32+F32+R32+X32+AD32+AJ32+AP32+AV32)*14=0,"",(L32+F32+R32+X32+AD32+AJ32+AP32+AV32)*14)</f>
        <v>28</v>
      </c>
      <c r="BD32" s="350">
        <f t="shared" si="0"/>
        <v>3</v>
      </c>
      <c r="BE32" s="351">
        <f>IF(D32+F32+L32+J32+P32+R32+V32+X32+AB32+AD32+AH32+AJ32+AN32+AP32+AT32+AV32=0,"",D32+F32+L32+J32+P32+R32+V32+X32+AB32+AD32+AH32+AJ32+AN32+AP32+AT32+AV32)</f>
        <v>3</v>
      </c>
      <c r="BF32" s="113" t="s">
        <v>116</v>
      </c>
      <c r="BG32" s="113" t="s">
        <v>288</v>
      </c>
    </row>
    <row r="33" spans="1:59" s="737" customFormat="1" ht="15.75" customHeight="1" x14ac:dyDescent="0.25">
      <c r="A33" s="352" t="s">
        <v>496</v>
      </c>
      <c r="B33" s="353" t="s">
        <v>249</v>
      </c>
      <c r="C33" s="259" t="s">
        <v>291</v>
      </c>
      <c r="D33" s="260"/>
      <c r="E33" s="261" t="str">
        <f>IF(D33*14=0,"",D33*14)</f>
        <v/>
      </c>
      <c r="F33" s="260"/>
      <c r="G33" s="261" t="str">
        <f>IF(F33*14=0,"",F33*14)</f>
        <v/>
      </c>
      <c r="H33" s="260"/>
      <c r="I33" s="262"/>
      <c r="J33" s="347"/>
      <c r="K33" s="261" t="str">
        <f>IF(J33*14=0,"",J33*14)</f>
        <v/>
      </c>
      <c r="L33" s="260"/>
      <c r="M33" s="261" t="str">
        <f>IF(L33*14=0,"",L33*14)</f>
        <v/>
      </c>
      <c r="N33" s="260"/>
      <c r="O33" s="264"/>
      <c r="P33" s="260"/>
      <c r="Q33" s="261" t="str">
        <f>IF(P33*14=0,"",P33*14)</f>
        <v/>
      </c>
      <c r="R33" s="260"/>
      <c r="S33" s="261" t="str">
        <f>IF(R33*14=0,"",R33*14)</f>
        <v/>
      </c>
      <c r="T33" s="260"/>
      <c r="U33" s="262"/>
      <c r="V33" s="347"/>
      <c r="W33" s="261" t="str">
        <f>IF(V33*14=0,"",V33*14)</f>
        <v/>
      </c>
      <c r="X33" s="260"/>
      <c r="Y33" s="261" t="str">
        <f>IF(X33*14=0,"",X33*14)</f>
        <v/>
      </c>
      <c r="Z33" s="260"/>
      <c r="AA33" s="264"/>
      <c r="AB33" s="260"/>
      <c r="AC33" s="261" t="str">
        <f>IF(AB33*14=0,"",AB33*14)</f>
        <v/>
      </c>
      <c r="AD33" s="260"/>
      <c r="AE33" s="261" t="str">
        <f>IF(AD33*14=0,"",AD33*14)</f>
        <v/>
      </c>
      <c r="AF33" s="284"/>
      <c r="AG33" s="262"/>
      <c r="AH33" s="347"/>
      <c r="AI33" s="261" t="str">
        <f>IF(AH33*14=0,"",AH33*14)</f>
        <v/>
      </c>
      <c r="AJ33" s="260"/>
      <c r="AK33" s="261" t="str">
        <f>IF(AJ33*14=0,"",AJ33*14)</f>
        <v/>
      </c>
      <c r="AL33" s="260"/>
      <c r="AM33" s="264"/>
      <c r="AN33" s="347"/>
      <c r="AO33" s="261" t="str">
        <f>IF(AN33*14=0,"",AN33*14)</f>
        <v/>
      </c>
      <c r="AP33" s="260">
        <v>8</v>
      </c>
      <c r="AQ33" s="261">
        <f>IF(AP33*14=0,"",AP33*14)</f>
        <v>112</v>
      </c>
      <c r="AR33" s="260">
        <v>9</v>
      </c>
      <c r="AS33" s="264" t="s">
        <v>31</v>
      </c>
      <c r="AT33" s="260"/>
      <c r="AU33" s="261" t="str">
        <f>IF(AT33*14=0,"",AT33*14)</f>
        <v/>
      </c>
      <c r="AV33" s="260"/>
      <c r="AW33" s="261" t="str">
        <f>IF(AV33*14=0,"",AV33*14)</f>
        <v/>
      </c>
      <c r="AX33" s="260"/>
      <c r="AY33" s="260"/>
      <c r="AZ33" s="348" t="str">
        <f t="shared" ref="AZ33:AZ36" si="60">IF(D33+J33+P33+V33+AB33+AH33+AN33+AT33=0,"",D33+J33+P33+V33+AB33+AH33+AN33+AT33)</f>
        <v/>
      </c>
      <c r="BA33" s="349" t="str">
        <f t="shared" ref="BA33:BA36" si="61">IF((D33+J33+P33+V33+AB33+AH33+AN33+AT33)*14=0,"",(D33+J33+P33+V33+AB33+AH33+AN33+AT33)*14)</f>
        <v/>
      </c>
      <c r="BB33" s="350">
        <f t="shared" ref="BB33:BB36" si="62">IF(F33+L33+R33+X33+AD33+AJ33+AP33+AV33=0,"",F33+L33+R33+X33+AD33+AJ33+AP33+AV33)</f>
        <v>8</v>
      </c>
      <c r="BC33" s="349">
        <f t="shared" ref="BC33:BC36" si="63">IF((L33+F33+R33+X33+AD33+AJ33+AP33+AV33)*14=0,"",(L33+F33+R33+X33+AD33+AJ33+AP33+AV33)*14)</f>
        <v>112</v>
      </c>
      <c r="BD33" s="350">
        <f t="shared" si="0"/>
        <v>9</v>
      </c>
      <c r="BE33" s="351">
        <f t="shared" ref="BE33:BE36" si="64">IF(D33+F33+L33+J33+P33+R33+V33+X33+AB33+AD33+AH33+AJ33+AN33+AP33+AT33+AV33=0,"",D33+F33+L33+J33+P33+R33+V33+X33+AB33+AD33+AH33+AJ33+AN33+AP33+AT33+AV33)</f>
        <v>8</v>
      </c>
      <c r="BF33" s="113" t="s">
        <v>81</v>
      </c>
      <c r="BG33" s="113" t="s">
        <v>297</v>
      </c>
    </row>
    <row r="34" spans="1:59" s="737" customFormat="1" ht="15.75" customHeight="1" x14ac:dyDescent="0.25">
      <c r="A34" s="352" t="s">
        <v>292</v>
      </c>
      <c r="B34" s="353" t="s">
        <v>249</v>
      </c>
      <c r="C34" s="259" t="s">
        <v>508</v>
      </c>
      <c r="D34" s="260"/>
      <c r="E34" s="261"/>
      <c r="F34" s="260"/>
      <c r="G34" s="261"/>
      <c r="H34" s="260"/>
      <c r="I34" s="262"/>
      <c r="J34" s="347"/>
      <c r="K34" s="261"/>
      <c r="L34" s="260"/>
      <c r="M34" s="261"/>
      <c r="N34" s="260"/>
      <c r="O34" s="264"/>
      <c r="P34" s="260"/>
      <c r="Q34" s="261"/>
      <c r="R34" s="260"/>
      <c r="S34" s="261"/>
      <c r="T34" s="260"/>
      <c r="U34" s="262"/>
      <c r="V34" s="347"/>
      <c r="W34" s="261"/>
      <c r="X34" s="260"/>
      <c r="Y34" s="261"/>
      <c r="Z34" s="260"/>
      <c r="AA34" s="264"/>
      <c r="AB34" s="260"/>
      <c r="AC34" s="261"/>
      <c r="AD34" s="260"/>
      <c r="AE34" s="261"/>
      <c r="AF34" s="284"/>
      <c r="AG34" s="262"/>
      <c r="AH34" s="347"/>
      <c r="AI34" s="261"/>
      <c r="AJ34" s="260"/>
      <c r="AK34" s="261"/>
      <c r="AL34" s="260"/>
      <c r="AM34" s="264"/>
      <c r="AN34" s="347">
        <v>1</v>
      </c>
      <c r="AO34" s="261">
        <f>IF(AN34*14=0,"",AN34*14)</f>
        <v>14</v>
      </c>
      <c r="AP34" s="260">
        <v>1</v>
      </c>
      <c r="AQ34" s="261">
        <f>IF(AP34*14=0,"",AP34*14)</f>
        <v>14</v>
      </c>
      <c r="AR34" s="260">
        <v>2</v>
      </c>
      <c r="AS34" s="264" t="s">
        <v>48</v>
      </c>
      <c r="AT34" s="260"/>
      <c r="AU34" s="261"/>
      <c r="AV34" s="260"/>
      <c r="AW34" s="261"/>
      <c r="AX34" s="260"/>
      <c r="AY34" s="260"/>
      <c r="AZ34" s="348">
        <f t="shared" si="60"/>
        <v>1</v>
      </c>
      <c r="BA34" s="349">
        <f t="shared" si="61"/>
        <v>14</v>
      </c>
      <c r="BB34" s="350">
        <f t="shared" si="62"/>
        <v>1</v>
      </c>
      <c r="BC34" s="349">
        <f t="shared" si="63"/>
        <v>14</v>
      </c>
      <c r="BD34" s="350">
        <f t="shared" si="0"/>
        <v>2</v>
      </c>
      <c r="BE34" s="351">
        <f t="shared" si="64"/>
        <v>2</v>
      </c>
      <c r="BF34" s="113" t="s">
        <v>81</v>
      </c>
      <c r="BG34" s="113" t="s">
        <v>267</v>
      </c>
    </row>
    <row r="35" spans="1:59" ht="15.75" customHeight="1" x14ac:dyDescent="0.25">
      <c r="A35" s="352"/>
      <c r="B35" s="353" t="s">
        <v>102</v>
      </c>
      <c r="C35" s="259" t="s">
        <v>293</v>
      </c>
      <c r="D35" s="260"/>
      <c r="E35" s="261" t="str">
        <f>IF(D35*14=0,"",D35*14)</f>
        <v/>
      </c>
      <c r="F35" s="260"/>
      <c r="G35" s="261" t="str">
        <f>IF(F35*14=0,"",F35*14)</f>
        <v/>
      </c>
      <c r="H35" s="260"/>
      <c r="I35" s="262"/>
      <c r="J35" s="347"/>
      <c r="K35" s="261" t="str">
        <f>IF(J35*14=0,"",J35*14)</f>
        <v/>
      </c>
      <c r="L35" s="260"/>
      <c r="M35" s="261" t="str">
        <f>IF(L35*14=0,"",L35*14)</f>
        <v/>
      </c>
      <c r="N35" s="260"/>
      <c r="O35" s="264"/>
      <c r="P35" s="260"/>
      <c r="Q35" s="261" t="str">
        <f>IF(P35*14=0,"",P35*14)</f>
        <v/>
      </c>
      <c r="R35" s="260"/>
      <c r="S35" s="261" t="str">
        <f>IF(R35*14=0,"",R35*14)</f>
        <v/>
      </c>
      <c r="T35" s="260"/>
      <c r="U35" s="262"/>
      <c r="V35" s="347"/>
      <c r="W35" s="261" t="str">
        <f>IF(V35*14=0,"",V35*14)</f>
        <v/>
      </c>
      <c r="X35" s="260"/>
      <c r="Y35" s="261" t="str">
        <f>IF(X35*14=0,"",X35*14)</f>
        <v/>
      </c>
      <c r="Z35" s="260"/>
      <c r="AA35" s="264"/>
      <c r="AB35" s="260"/>
      <c r="AC35" s="261" t="str">
        <f>IF(AB35*14=0,"",AB35*14)</f>
        <v/>
      </c>
      <c r="AD35" s="260"/>
      <c r="AE35" s="261" t="str">
        <f>IF(AD35*14=0,"",AD35*14)</f>
        <v/>
      </c>
      <c r="AF35" s="284"/>
      <c r="AG35" s="262"/>
      <c r="AH35" s="347"/>
      <c r="AI35" s="261" t="str">
        <f>IF(AH35*14=0,"",AH35*14)</f>
        <v/>
      </c>
      <c r="AJ35" s="260"/>
      <c r="AK35" s="261" t="str">
        <f>IF(AJ35*14=0,"",AJ35*14)</f>
        <v/>
      </c>
      <c r="AL35" s="260"/>
      <c r="AM35" s="264"/>
      <c r="AN35" s="347">
        <v>1</v>
      </c>
      <c r="AO35" s="261">
        <f>IF(AN35*14=0,"",AN35*14)</f>
        <v>14</v>
      </c>
      <c r="AP35" s="260">
        <v>1</v>
      </c>
      <c r="AQ35" s="261">
        <f>IF(AP35*14=0,"",AP35*14)</f>
        <v>14</v>
      </c>
      <c r="AR35" s="260">
        <v>3</v>
      </c>
      <c r="AS35" s="264" t="s">
        <v>48</v>
      </c>
      <c r="AT35" s="260"/>
      <c r="AU35" s="261" t="str">
        <f>IF(AT35*14=0,"",AT35*14)</f>
        <v/>
      </c>
      <c r="AV35" s="260"/>
      <c r="AW35" s="261" t="str">
        <f>IF(AV35*14=0,"",AV35*14)</f>
        <v/>
      </c>
      <c r="AX35" s="260"/>
      <c r="AY35" s="260"/>
      <c r="AZ35" s="348">
        <f t="shared" si="60"/>
        <v>1</v>
      </c>
      <c r="BA35" s="349">
        <f t="shared" si="61"/>
        <v>14</v>
      </c>
      <c r="BB35" s="350">
        <f t="shared" si="62"/>
        <v>1</v>
      </c>
      <c r="BC35" s="349">
        <f t="shared" si="63"/>
        <v>14</v>
      </c>
      <c r="BD35" s="350">
        <f t="shared" si="0"/>
        <v>3</v>
      </c>
      <c r="BE35" s="351">
        <f t="shared" si="64"/>
        <v>2</v>
      </c>
    </row>
    <row r="36" spans="1:59" s="115" customFormat="1" ht="15.75" customHeight="1" thickBot="1" x14ac:dyDescent="0.3">
      <c r="A36" s="352" t="s">
        <v>294</v>
      </c>
      <c r="B36" s="353" t="s">
        <v>29</v>
      </c>
      <c r="C36" s="259" t="s">
        <v>295</v>
      </c>
      <c r="D36" s="260"/>
      <c r="E36" s="261"/>
      <c r="F36" s="260"/>
      <c r="G36" s="261"/>
      <c r="H36" s="260"/>
      <c r="I36" s="262"/>
      <c r="J36" s="347"/>
      <c r="K36" s="261"/>
      <c r="L36" s="260"/>
      <c r="M36" s="261"/>
      <c r="N36" s="260"/>
      <c r="O36" s="264"/>
      <c r="P36" s="260"/>
      <c r="Q36" s="261" t="str">
        <f t="shared" ref="Q36" si="65">IF(P36*14=0,"",P36*14)</f>
        <v/>
      </c>
      <c r="R36" s="260"/>
      <c r="S36" s="261" t="str">
        <f t="shared" ref="S36" si="66">IF(R36*14=0,"",R36*14)</f>
        <v/>
      </c>
      <c r="T36" s="260"/>
      <c r="U36" s="262"/>
      <c r="V36" s="347"/>
      <c r="W36" s="261" t="str">
        <f t="shared" ref="W36" si="67">IF(V36*14=0,"",V36*14)</f>
        <v/>
      </c>
      <c r="X36" s="260"/>
      <c r="Y36" s="261" t="str">
        <f t="shared" ref="Y36" si="68">IF(X36*14=0,"",X36*14)</f>
        <v/>
      </c>
      <c r="Z36" s="260"/>
      <c r="AA36" s="264"/>
      <c r="AB36" s="260"/>
      <c r="AC36" s="261" t="str">
        <f t="shared" ref="AC36" si="69">IF(AB36*14=0,"",AB36*14)</f>
        <v/>
      </c>
      <c r="AD36" s="260"/>
      <c r="AE36" s="261" t="str">
        <f t="shared" ref="AE36" si="70">IF(AD36*14=0,"",AD36*14)</f>
        <v/>
      </c>
      <c r="AF36" s="284"/>
      <c r="AG36" s="262"/>
      <c r="AH36" s="347"/>
      <c r="AI36" s="261" t="str">
        <f t="shared" ref="AI36" si="71">IF(AH36*14=0,"",AH36*14)</f>
        <v/>
      </c>
      <c r="AJ36" s="260"/>
      <c r="AK36" s="261" t="str">
        <f t="shared" ref="AK36" si="72">IF(AJ36*14=0,"",AJ36*14)</f>
        <v/>
      </c>
      <c r="AL36" s="260"/>
      <c r="AM36" s="264"/>
      <c r="AN36" s="347"/>
      <c r="AO36" s="261" t="str">
        <f t="shared" ref="AO36" si="73">IF(AN36*14=0,"",AN36*14)</f>
        <v/>
      </c>
      <c r="AP36" s="260"/>
      <c r="AQ36" s="261" t="str">
        <f t="shared" ref="AQ36" si="74">IF(AP36*14=0,"",AP36*14)</f>
        <v/>
      </c>
      <c r="AR36" s="260"/>
      <c r="AS36" s="264"/>
      <c r="AT36" s="260"/>
      <c r="AU36" s="261" t="str">
        <f t="shared" ref="AU36" si="75">IF(AT36*14=0,"",AT36*14)</f>
        <v/>
      </c>
      <c r="AV36" s="260">
        <v>40</v>
      </c>
      <c r="AW36" s="261">
        <f t="shared" ref="AW36" si="76">IF(AV36*14=0,"",AV36*14)</f>
        <v>560</v>
      </c>
      <c r="AX36" s="260">
        <v>17</v>
      </c>
      <c r="AY36" s="260" t="s">
        <v>296</v>
      </c>
      <c r="AZ36" s="348" t="str">
        <f t="shared" si="60"/>
        <v/>
      </c>
      <c r="BA36" s="349" t="str">
        <f t="shared" si="61"/>
        <v/>
      </c>
      <c r="BB36" s="350">
        <f t="shared" si="62"/>
        <v>40</v>
      </c>
      <c r="BC36" s="349">
        <f t="shared" si="63"/>
        <v>560</v>
      </c>
      <c r="BD36" s="350">
        <f t="shared" si="0"/>
        <v>17</v>
      </c>
      <c r="BE36" s="351">
        <f t="shared" si="64"/>
        <v>40</v>
      </c>
      <c r="BF36" s="113" t="s">
        <v>81</v>
      </c>
      <c r="BG36" s="113" t="s">
        <v>297</v>
      </c>
    </row>
    <row r="37" spans="1:59" s="195" customFormat="1" ht="15.75" customHeight="1" thickBot="1" x14ac:dyDescent="0.35">
      <c r="A37" s="73"/>
      <c r="B37" s="354"/>
      <c r="C37" s="355" t="s">
        <v>298</v>
      </c>
      <c r="D37" s="90">
        <f>SUM(D12:D35)</f>
        <v>0</v>
      </c>
      <c r="E37" s="91">
        <f>SUM(E12:E35)</f>
        <v>0</v>
      </c>
      <c r="F37" s="91">
        <f>SUM(F12:F35)</f>
        <v>0</v>
      </c>
      <c r="G37" s="91">
        <f>SUM(G12:G35)</f>
        <v>0</v>
      </c>
      <c r="H37" s="91">
        <f>SUM(H12:H35)</f>
        <v>0</v>
      </c>
      <c r="I37" s="92" t="s">
        <v>124</v>
      </c>
      <c r="J37" s="90">
        <f>SUM(J12:J35)</f>
        <v>0</v>
      </c>
      <c r="K37" s="91">
        <f>SUM(K12:K35)</f>
        <v>0</v>
      </c>
      <c r="L37" s="91">
        <f>SUM(L12:L35)</f>
        <v>0</v>
      </c>
      <c r="M37" s="91">
        <f>SUM(M12:M35)</f>
        <v>0</v>
      </c>
      <c r="N37" s="91">
        <f>SUM(N12:N35)</f>
        <v>0</v>
      </c>
      <c r="O37" s="92" t="s">
        <v>124</v>
      </c>
      <c r="P37" s="90">
        <f>SUM(P12:P35)</f>
        <v>0</v>
      </c>
      <c r="Q37" s="91">
        <f>SUM(Q12:Q36)</f>
        <v>6</v>
      </c>
      <c r="R37" s="91">
        <f>SUM(R12:R35)</f>
        <v>0</v>
      </c>
      <c r="S37" s="91">
        <f>SUM(S12:S35)</f>
        <v>22</v>
      </c>
      <c r="T37" s="91">
        <f>SUM(T12:T35)</f>
        <v>2</v>
      </c>
      <c r="U37" s="92" t="s">
        <v>124</v>
      </c>
      <c r="V37" s="90">
        <f>SUM(V12:V35)</f>
        <v>13</v>
      </c>
      <c r="W37" s="91">
        <f>SUM(W12:W35)</f>
        <v>182</v>
      </c>
      <c r="X37" s="91">
        <f>SUM(X12:X35)</f>
        <v>10</v>
      </c>
      <c r="Y37" s="91">
        <f>SUM(Y12:Y35)</f>
        <v>140</v>
      </c>
      <c r="Z37" s="91">
        <f>SUM(Z12:Z35)</f>
        <v>21</v>
      </c>
      <c r="AA37" s="92" t="s">
        <v>124</v>
      </c>
      <c r="AB37" s="90">
        <f>SUM(AB12:AB35)</f>
        <v>8</v>
      </c>
      <c r="AC37" s="91">
        <f>SUM(AC12:AC35)</f>
        <v>112</v>
      </c>
      <c r="AD37" s="91">
        <f>SUM(AD12:AD35)</f>
        <v>17</v>
      </c>
      <c r="AE37" s="91">
        <f>SUM(AE12:AE35)</f>
        <v>238</v>
      </c>
      <c r="AF37" s="91">
        <f>SUM(AF12:AF35)</f>
        <v>24</v>
      </c>
      <c r="AG37" s="92" t="s">
        <v>124</v>
      </c>
      <c r="AH37" s="90">
        <f>SUM(AH12:AH35)</f>
        <v>9</v>
      </c>
      <c r="AI37" s="91">
        <f>SUM(AI12:AI35)</f>
        <v>126</v>
      </c>
      <c r="AJ37" s="91">
        <f>SUM(AJ12:AJ35)</f>
        <v>19</v>
      </c>
      <c r="AK37" s="91">
        <f>SUM(AK12:AK35)</f>
        <v>266</v>
      </c>
      <c r="AL37" s="91">
        <f>SUM(AL12:AL35)</f>
        <v>29</v>
      </c>
      <c r="AM37" s="92" t="s">
        <v>124</v>
      </c>
      <c r="AN37" s="90">
        <f>SUM(AN12:AN35)</f>
        <v>12</v>
      </c>
      <c r="AO37" s="91">
        <f>SUM(AO12:AO35)</f>
        <v>168</v>
      </c>
      <c r="AP37" s="91">
        <f>SUM(AP12:AP35)</f>
        <v>18</v>
      </c>
      <c r="AQ37" s="91">
        <f>SUM(AQ12:AQ35)</f>
        <v>252</v>
      </c>
      <c r="AR37" s="91">
        <f>SUM(AR12:AR35)</f>
        <v>31</v>
      </c>
      <c r="AS37" s="92" t="s">
        <v>124</v>
      </c>
      <c r="AT37" s="90">
        <f>SUM(AT12:AT36)</f>
        <v>0</v>
      </c>
      <c r="AU37" s="91">
        <f>SUM(AU12:AU36)</f>
        <v>0</v>
      </c>
      <c r="AV37" s="91">
        <f>SUM(AV12:AV36)</f>
        <v>40</v>
      </c>
      <c r="AW37" s="91">
        <f>SUM(AW12:AW36)</f>
        <v>560</v>
      </c>
      <c r="AX37" s="91">
        <f>SUM(AX12:AX36)</f>
        <v>17</v>
      </c>
      <c r="AY37" s="93" t="s">
        <v>124</v>
      </c>
      <c r="AZ37" s="94">
        <f t="shared" ref="AZ37:BE37" si="77">SUM(AZ12:AZ36)</f>
        <v>42</v>
      </c>
      <c r="BA37" s="94">
        <f t="shared" si="77"/>
        <v>594</v>
      </c>
      <c r="BB37" s="94">
        <f t="shared" si="77"/>
        <v>104</v>
      </c>
      <c r="BC37" s="94">
        <f t="shared" si="77"/>
        <v>1478</v>
      </c>
      <c r="BD37" s="94">
        <f t="shared" si="77"/>
        <v>124</v>
      </c>
      <c r="BE37" s="94">
        <f t="shared" si="77"/>
        <v>148</v>
      </c>
    </row>
    <row r="38" spans="1:59" ht="18.75" customHeight="1" thickBot="1" x14ac:dyDescent="0.35">
      <c r="A38" s="59"/>
      <c r="B38" s="60"/>
      <c r="C38" s="87" t="s">
        <v>299</v>
      </c>
      <c r="D38" s="33">
        <f>D10+D37</f>
        <v>0</v>
      </c>
      <c r="E38" s="84">
        <f>E10+E37</f>
        <v>0</v>
      </c>
      <c r="F38" s="84">
        <f>F10+F37</f>
        <v>40</v>
      </c>
      <c r="G38" s="84">
        <f>G10+G37</f>
        <v>600</v>
      </c>
      <c r="H38" s="84">
        <f>H10+H37</f>
        <v>27</v>
      </c>
      <c r="I38" s="62" t="s">
        <v>124</v>
      </c>
      <c r="J38" s="33">
        <f>J10+J37</f>
        <v>18</v>
      </c>
      <c r="K38" s="84">
        <f>K10+K37</f>
        <v>252</v>
      </c>
      <c r="L38" s="84">
        <f>L10+L37</f>
        <v>15</v>
      </c>
      <c r="M38" s="84">
        <f>M10+M37</f>
        <v>210</v>
      </c>
      <c r="N38" s="84">
        <f>N10+N37</f>
        <v>27</v>
      </c>
      <c r="O38" s="62" t="s">
        <v>124</v>
      </c>
      <c r="P38" s="33">
        <f>P10+P37</f>
        <v>9</v>
      </c>
      <c r="Q38" s="84">
        <f>Q10+Q37</f>
        <v>132</v>
      </c>
      <c r="R38" s="84">
        <f>R10+R37</f>
        <v>19</v>
      </c>
      <c r="S38" s="84">
        <f>S10+S37</f>
        <v>298</v>
      </c>
      <c r="T38" s="84">
        <f>T10+T37</f>
        <v>30</v>
      </c>
      <c r="U38" s="62" t="s">
        <v>124</v>
      </c>
      <c r="V38" s="33">
        <f>V10+V37</f>
        <v>18</v>
      </c>
      <c r="W38" s="84">
        <f>W10+W37</f>
        <v>252</v>
      </c>
      <c r="X38" s="84">
        <f>X10+X37</f>
        <v>14</v>
      </c>
      <c r="Y38" s="84">
        <f>Y10+Y37</f>
        <v>196</v>
      </c>
      <c r="Z38" s="84">
        <f>Z10+Z37</f>
        <v>32</v>
      </c>
      <c r="AA38" s="62" t="s">
        <v>124</v>
      </c>
      <c r="AB38" s="33">
        <f>AB10+AB37</f>
        <v>11</v>
      </c>
      <c r="AC38" s="84">
        <f>AC10+AC37</f>
        <v>154</v>
      </c>
      <c r="AD38" s="84">
        <f>AD10+AD37</f>
        <v>21</v>
      </c>
      <c r="AE38" s="84">
        <f>AE10+AE37</f>
        <v>294</v>
      </c>
      <c r="AF38" s="84">
        <f>AF10+AF37</f>
        <v>31</v>
      </c>
      <c r="AG38" s="62" t="s">
        <v>124</v>
      </c>
      <c r="AH38" s="33">
        <f>AH10+AH37</f>
        <v>10</v>
      </c>
      <c r="AI38" s="84">
        <f>AI10+AI37</f>
        <v>140</v>
      </c>
      <c r="AJ38" s="84">
        <f>AJ10+AJ37</f>
        <v>22</v>
      </c>
      <c r="AK38" s="84">
        <f>AK10+AK37</f>
        <v>308</v>
      </c>
      <c r="AL38" s="84">
        <f>AL10+AL37</f>
        <v>33</v>
      </c>
      <c r="AM38" s="62" t="s">
        <v>124</v>
      </c>
      <c r="AN38" s="33">
        <f>AN10+AN37</f>
        <v>12</v>
      </c>
      <c r="AO38" s="84">
        <f>AO10+AO37</f>
        <v>168</v>
      </c>
      <c r="AP38" s="84">
        <f>AP10+AP37</f>
        <v>20</v>
      </c>
      <c r="AQ38" s="84">
        <f>AQ10+AQ37</f>
        <v>280</v>
      </c>
      <c r="AR38" s="84">
        <f>AR10+AR37</f>
        <v>33</v>
      </c>
      <c r="AS38" s="62" t="s">
        <v>124</v>
      </c>
      <c r="AT38" s="33">
        <f>AT10+AT37</f>
        <v>1</v>
      </c>
      <c r="AU38" s="84">
        <f>AU10+AU37</f>
        <v>14</v>
      </c>
      <c r="AV38" s="84">
        <f>AV10+AV37</f>
        <v>41</v>
      </c>
      <c r="AW38" s="84">
        <f>AW10+AW37</f>
        <v>574</v>
      </c>
      <c r="AX38" s="84">
        <f>AX10+AX37</f>
        <v>27</v>
      </c>
      <c r="AY38" s="87" t="s">
        <v>124</v>
      </c>
      <c r="AZ38" s="43">
        <f t="shared" ref="AZ38:BE38" si="78">AZ10+AZ37</f>
        <v>79</v>
      </c>
      <c r="BA38" s="84">
        <f t="shared" si="78"/>
        <v>1112</v>
      </c>
      <c r="BB38" s="84">
        <f t="shared" si="78"/>
        <v>192</v>
      </c>
      <c r="BC38" s="84">
        <f t="shared" si="78"/>
        <v>2760</v>
      </c>
      <c r="BD38" s="84">
        <f t="shared" si="78"/>
        <v>240</v>
      </c>
      <c r="BE38" s="85">
        <f t="shared" si="78"/>
        <v>273</v>
      </c>
      <c r="BF38" s="196">
        <f>BA38+BC38</f>
        <v>3872</v>
      </c>
      <c r="BG38" s="191">
        <f>BC38/BF38</f>
        <v>0.71280991735537191</v>
      </c>
    </row>
    <row r="39" spans="1:59" s="115" customFormat="1" ht="15.75" customHeight="1" x14ac:dyDescent="0.3">
      <c r="A39" s="44"/>
      <c r="B39" s="45"/>
      <c r="C39" s="46" t="s">
        <v>125</v>
      </c>
      <c r="D39" s="915"/>
      <c r="E39" s="915"/>
      <c r="F39" s="915"/>
      <c r="G39" s="915"/>
      <c r="H39" s="915"/>
      <c r="I39" s="915"/>
      <c r="J39" s="915"/>
      <c r="K39" s="915"/>
      <c r="L39" s="915"/>
      <c r="M39" s="915"/>
      <c r="N39" s="915"/>
      <c r="O39" s="915"/>
      <c r="P39" s="915"/>
      <c r="Q39" s="915"/>
      <c r="R39" s="915"/>
      <c r="S39" s="915"/>
      <c r="T39" s="915"/>
      <c r="U39" s="915"/>
      <c r="V39" s="915"/>
      <c r="W39" s="915"/>
      <c r="X39" s="915"/>
      <c r="Y39" s="915"/>
      <c r="Z39" s="915"/>
      <c r="AA39" s="915"/>
      <c r="AB39" s="915"/>
      <c r="AC39" s="915"/>
      <c r="AD39" s="915"/>
      <c r="AE39" s="915"/>
      <c r="AF39" s="915"/>
      <c r="AG39" s="915"/>
      <c r="AH39" s="915"/>
      <c r="AI39" s="915"/>
      <c r="AJ39" s="915"/>
      <c r="AK39" s="915"/>
      <c r="AL39" s="915"/>
      <c r="AM39" s="915"/>
      <c r="AN39" s="915"/>
      <c r="AO39" s="915"/>
      <c r="AP39" s="915"/>
      <c r="AQ39" s="915"/>
      <c r="AR39" s="915"/>
      <c r="AS39" s="915"/>
      <c r="AT39" s="915"/>
      <c r="AU39" s="915"/>
      <c r="AV39" s="915"/>
      <c r="AW39" s="915"/>
      <c r="AX39" s="915"/>
      <c r="AY39" s="915"/>
      <c r="AZ39" s="915"/>
      <c r="BA39" s="915"/>
      <c r="BB39" s="915"/>
      <c r="BC39" s="915"/>
      <c r="BD39" s="915"/>
      <c r="BE39" s="916"/>
    </row>
    <row r="40" spans="1:59" s="195" customFormat="1" ht="15.75" customHeight="1" x14ac:dyDescent="0.3">
      <c r="A40" s="352" t="s">
        <v>300</v>
      </c>
      <c r="B40" s="238" t="s">
        <v>29</v>
      </c>
      <c r="C40" s="356" t="s">
        <v>301</v>
      </c>
      <c r="D40" s="260"/>
      <c r="E40" s="261" t="str">
        <f t="shared" ref="E40" si="79">IF(D40*14=0,"",D40*14)</f>
        <v/>
      </c>
      <c r="F40" s="260"/>
      <c r="G40" s="261" t="str">
        <f t="shared" ref="G40" si="80">IF(F40*14=0,"",F40*14)</f>
        <v/>
      </c>
      <c r="H40" s="260"/>
      <c r="I40" s="262"/>
      <c r="J40" s="347"/>
      <c r="K40" s="261" t="str">
        <f t="shared" ref="K40" si="81">IF(J40*14=0,"",J40*14)</f>
        <v/>
      </c>
      <c r="L40" s="260"/>
      <c r="M40" s="261" t="str">
        <f t="shared" ref="M40" si="82">IF(L40*14=0,"",L40*14)</f>
        <v/>
      </c>
      <c r="N40" s="260"/>
      <c r="O40" s="264"/>
      <c r="P40" s="260"/>
      <c r="Q40" s="261" t="str">
        <f t="shared" ref="Q40:Q41" si="83">IF(P40*14=0,"",P40*14)</f>
        <v/>
      </c>
      <c r="R40" s="260"/>
      <c r="S40" s="261" t="str">
        <f t="shared" ref="S40:S41" si="84">IF(R40*14=0,"",R40*14)</f>
        <v/>
      </c>
      <c r="T40" s="260"/>
      <c r="U40" s="262"/>
      <c r="V40" s="347"/>
      <c r="W40" s="261" t="str">
        <f t="shared" ref="W40:W41" si="85">IF(V40*14=0,"",V40*14)</f>
        <v/>
      </c>
      <c r="X40" s="260"/>
      <c r="Y40" s="261" t="str">
        <f t="shared" ref="Y40:Y41" si="86">IF(X40*14=0,"",X40*14)</f>
        <v/>
      </c>
      <c r="Z40" s="260"/>
      <c r="AA40" s="264"/>
      <c r="AB40" s="260"/>
      <c r="AC40" s="261" t="str">
        <f t="shared" ref="AC40:AC41" si="87">IF(AB40*14=0,"",AB40*14)</f>
        <v/>
      </c>
      <c r="AD40" s="260"/>
      <c r="AE40" s="261" t="str">
        <f t="shared" ref="AE40:AE41" si="88">IF(AD40*14=0,"",AD40*14)</f>
        <v/>
      </c>
      <c r="AF40" s="260"/>
      <c r="AG40" s="262"/>
      <c r="AH40" s="347"/>
      <c r="AI40" s="261" t="str">
        <f t="shared" ref="AI40:AI41" si="89">IF(AH40*14=0,"",AH40*14)</f>
        <v/>
      </c>
      <c r="AJ40" s="260"/>
      <c r="AK40" s="261" t="str">
        <f t="shared" ref="AK40:AK41" si="90">IF(AJ40*14=0,"",AJ40*14)</f>
        <v/>
      </c>
      <c r="AL40" s="260"/>
      <c r="AM40" s="264"/>
      <c r="AN40" s="347"/>
      <c r="AO40" s="261" t="str">
        <f t="shared" ref="AO40:AO41" si="91">IF(AN40*14=0,"",AN40*14)</f>
        <v/>
      </c>
      <c r="AP40" s="260"/>
      <c r="AQ40" s="261" t="str">
        <f t="shared" ref="AQ40:AQ41" si="92">IF(AP40*14=0,"",AP40*14)</f>
        <v/>
      </c>
      <c r="AR40" s="260"/>
      <c r="AS40" s="264"/>
      <c r="AT40" s="260"/>
      <c r="AU40" s="261" t="str">
        <f t="shared" ref="AU40:AU41" si="93">IF(AT40*14=0,"",AT40*14)</f>
        <v/>
      </c>
      <c r="AV40" s="260"/>
      <c r="AW40" s="261" t="str">
        <f t="shared" ref="AW40:AW41" si="94">IF(AV40*14=0,"",AV40*14)</f>
        <v/>
      </c>
      <c r="AX40" s="260"/>
      <c r="AY40" s="260" t="s">
        <v>302</v>
      </c>
      <c r="AZ40" s="348" t="str">
        <f t="shared" ref="AZ40:AZ41" si="95">IF(D40+J40+P40+V40+AB40+AH40+AN40+AT40=0,"",D40+J40+P40+V40+AB40+AH40+AN40+AT40)</f>
        <v/>
      </c>
      <c r="BA40" s="349" t="str">
        <f t="shared" ref="BA40:BA41" si="96">IF((D40+J40+P40+V40+AB40+AH40+AN40+AT40)*14=0,"",(D40+J40+P40+V40+AB40+AH40+AN40+AT40)*14)</f>
        <v/>
      </c>
      <c r="BB40" s="350" t="str">
        <f t="shared" ref="BB40:BB41" si="97">IF(F40+L40+R40+X40+AD40+AJ40+AP40+AV40=0,"",F40+L40+R40+X40+AD40+AJ40+AP40+AV40)</f>
        <v/>
      </c>
      <c r="BC40" s="349" t="str">
        <f t="shared" ref="BC40:BC41" si="98">IF((L40+F40+R40+X40+AD40+AJ40+AP40+AV40)*14=0,"",(L40+F40+R40+X40+AD40+AJ40+AP40+AV40)*14)</f>
        <v/>
      </c>
      <c r="BD40" s="350" t="str">
        <f t="shared" ref="BD40:BD41" si="99">IF(N40+H40+T40+Z40+AF40+AL40+AR40+AX40=0,"",N40+H40+T40+Z40+AF40+AL40+AR40+AX40)</f>
        <v/>
      </c>
      <c r="BE40" s="351" t="str">
        <f t="shared" ref="BE40:BE41" si="100">IF(D40+F40+L40+J40+P40+R40+V40+X40+AB40+AD40+AH40+AJ40+AN40+AP40+AT40+AV40=0,"",D40+F40+L40+J40+P40+R40+V40+X40+AB40+AD40+AH40+AJ40+AN40+AP40+AT40+AV40)</f>
        <v/>
      </c>
      <c r="BF40" s="343" t="s">
        <v>81</v>
      </c>
      <c r="BG40" s="344" t="s">
        <v>56</v>
      </c>
    </row>
    <row r="41" spans="1:59" s="115" customFormat="1" ht="15.75" customHeight="1" thickBot="1" x14ac:dyDescent="0.3">
      <c r="A41" s="352" t="s">
        <v>303</v>
      </c>
      <c r="B41" s="238" t="s">
        <v>29</v>
      </c>
      <c r="C41" s="356" t="s">
        <v>304</v>
      </c>
      <c r="D41" s="260"/>
      <c r="E41" s="261" t="str">
        <f>IF(D41*14=0,"",D41*14)</f>
        <v/>
      </c>
      <c r="F41" s="260"/>
      <c r="G41" s="261" t="str">
        <f>IF(F41*14=0,"",F41*14)</f>
        <v/>
      </c>
      <c r="H41" s="260"/>
      <c r="I41" s="262"/>
      <c r="J41" s="347"/>
      <c r="K41" s="261" t="str">
        <f>IF(J41*14=0,"",J41*14)</f>
        <v/>
      </c>
      <c r="L41" s="260"/>
      <c r="M41" s="261" t="str">
        <f>IF(L41*14=0,"",L41*14)</f>
        <v/>
      </c>
      <c r="N41" s="260"/>
      <c r="O41" s="264"/>
      <c r="P41" s="260"/>
      <c r="Q41" s="261" t="str">
        <f t="shared" si="83"/>
        <v/>
      </c>
      <c r="R41" s="260"/>
      <c r="S41" s="261" t="str">
        <f t="shared" si="84"/>
        <v/>
      </c>
      <c r="T41" s="260"/>
      <c r="U41" s="262"/>
      <c r="V41" s="347"/>
      <c r="W41" s="261" t="str">
        <f t="shared" si="85"/>
        <v/>
      </c>
      <c r="X41" s="260"/>
      <c r="Y41" s="261" t="str">
        <f t="shared" si="86"/>
        <v/>
      </c>
      <c r="Z41" s="260"/>
      <c r="AA41" s="264"/>
      <c r="AB41" s="260"/>
      <c r="AC41" s="261" t="str">
        <f t="shared" si="87"/>
        <v/>
      </c>
      <c r="AD41" s="260"/>
      <c r="AE41" s="261" t="str">
        <f t="shared" si="88"/>
        <v/>
      </c>
      <c r="AF41" s="260"/>
      <c r="AG41" s="262"/>
      <c r="AH41" s="347"/>
      <c r="AI41" s="261" t="str">
        <f t="shared" si="89"/>
        <v/>
      </c>
      <c r="AJ41" s="260"/>
      <c r="AK41" s="261" t="str">
        <f t="shared" si="90"/>
        <v/>
      </c>
      <c r="AL41" s="260"/>
      <c r="AM41" s="264"/>
      <c r="AN41" s="347"/>
      <c r="AO41" s="261" t="str">
        <f t="shared" si="91"/>
        <v/>
      </c>
      <c r="AP41" s="260"/>
      <c r="AQ41" s="261" t="str">
        <f t="shared" si="92"/>
        <v/>
      </c>
      <c r="AR41" s="260"/>
      <c r="AS41" s="264"/>
      <c r="AT41" s="260"/>
      <c r="AU41" s="261" t="str">
        <f t="shared" si="93"/>
        <v/>
      </c>
      <c r="AV41" s="260"/>
      <c r="AW41" s="261" t="str">
        <f t="shared" si="94"/>
        <v/>
      </c>
      <c r="AX41" s="260"/>
      <c r="AY41" s="260" t="s">
        <v>302</v>
      </c>
      <c r="AZ41" s="348" t="str">
        <f t="shared" si="95"/>
        <v/>
      </c>
      <c r="BA41" s="349" t="str">
        <f t="shared" si="96"/>
        <v/>
      </c>
      <c r="BB41" s="350" t="str">
        <f t="shared" si="97"/>
        <v/>
      </c>
      <c r="BC41" s="349" t="str">
        <f t="shared" si="98"/>
        <v/>
      </c>
      <c r="BD41" s="350" t="str">
        <f t="shared" si="99"/>
        <v/>
      </c>
      <c r="BE41" s="351" t="str">
        <f t="shared" si="100"/>
        <v/>
      </c>
      <c r="BF41" s="343" t="s">
        <v>81</v>
      </c>
      <c r="BG41" s="344" t="s">
        <v>56</v>
      </c>
    </row>
    <row r="42" spans="1:59" s="115" customFormat="1" ht="15.75" hidden="1" customHeight="1" thickBot="1" x14ac:dyDescent="0.3">
      <c r="A42" s="182"/>
      <c r="B42" s="183"/>
      <c r="C42" s="184"/>
      <c r="D42" s="197"/>
      <c r="E42" s="198"/>
      <c r="F42" s="197"/>
      <c r="G42" s="198"/>
      <c r="H42" s="197"/>
      <c r="I42" s="197"/>
      <c r="J42" s="197"/>
      <c r="K42" s="198"/>
      <c r="L42" s="197"/>
      <c r="M42" s="198"/>
      <c r="N42" s="197"/>
      <c r="O42" s="197"/>
      <c r="P42" s="197"/>
      <c r="Q42" s="198"/>
      <c r="R42" s="197"/>
      <c r="S42" s="198"/>
      <c r="T42" s="197"/>
      <c r="U42" s="197"/>
      <c r="V42" s="197"/>
      <c r="W42" s="198"/>
      <c r="X42" s="197"/>
      <c r="Y42" s="198"/>
      <c r="Z42" s="197"/>
      <c r="AA42" s="197"/>
      <c r="AB42" s="197"/>
      <c r="AC42" s="198"/>
      <c r="AD42" s="197"/>
      <c r="AE42" s="198"/>
      <c r="AF42" s="197"/>
      <c r="AG42" s="197"/>
      <c r="AH42" s="197"/>
      <c r="AI42" s="198"/>
      <c r="AJ42" s="197"/>
      <c r="AK42" s="198"/>
      <c r="AL42" s="197"/>
      <c r="AM42" s="197"/>
      <c r="AN42" s="197"/>
      <c r="AO42" s="198"/>
      <c r="AP42" s="197"/>
      <c r="AQ42" s="198"/>
      <c r="AR42" s="197"/>
      <c r="AS42" s="197"/>
      <c r="AT42" s="197"/>
      <c r="AU42" s="198"/>
      <c r="AV42" s="197"/>
      <c r="AW42" s="198"/>
      <c r="AX42" s="197"/>
      <c r="AY42" s="197"/>
      <c r="AZ42" s="198"/>
      <c r="BA42" s="198"/>
      <c r="BB42" s="198"/>
      <c r="BC42" s="198"/>
      <c r="BD42" s="198"/>
      <c r="BE42" s="181"/>
    </row>
    <row r="43" spans="1:59" ht="15.75" customHeight="1" thickBot="1" x14ac:dyDescent="0.35">
      <c r="A43" s="47"/>
      <c r="B43" s="48"/>
      <c r="C43" s="199" t="s">
        <v>135</v>
      </c>
      <c r="D43" s="49">
        <f>SUM(D40:D42)</f>
        <v>0</v>
      </c>
      <c r="E43" s="50" t="str">
        <f>IF(D43*14=0,"",D43*14)</f>
        <v/>
      </c>
      <c r="F43" s="51">
        <f>SUM(F40:F42)</f>
        <v>0</v>
      </c>
      <c r="G43" s="50" t="str">
        <f>IF(F43*14=0,"",F43*14)</f>
        <v/>
      </c>
      <c r="H43" s="52" t="s">
        <v>124</v>
      </c>
      <c r="I43" s="53" t="s">
        <v>124</v>
      </c>
      <c r="J43" s="200">
        <f>SUM(J40:J42)</f>
        <v>0</v>
      </c>
      <c r="K43" s="50" t="str">
        <f>IF(J43*14=0,"",J43*14)</f>
        <v/>
      </c>
      <c r="L43" s="51">
        <f>SUM(L40:L42)</f>
        <v>0</v>
      </c>
      <c r="M43" s="50" t="str">
        <f>IF(L43*14=0,"",L43*14)</f>
        <v/>
      </c>
      <c r="N43" s="52" t="s">
        <v>124</v>
      </c>
      <c r="O43" s="53" t="s">
        <v>124</v>
      </c>
      <c r="P43" s="49">
        <f>SUM(P40:P42)</f>
        <v>0</v>
      </c>
      <c r="Q43" s="50" t="str">
        <f>IF(P43*14=0,"",P43*14)</f>
        <v/>
      </c>
      <c r="R43" s="51">
        <f>SUM(R40:R42)</f>
        <v>0</v>
      </c>
      <c r="S43" s="50" t="str">
        <f>IF(R43*14=0,"",R43*14)</f>
        <v/>
      </c>
      <c r="T43" s="54" t="s">
        <v>124</v>
      </c>
      <c r="U43" s="53" t="s">
        <v>124</v>
      </c>
      <c r="V43" s="200">
        <f>SUM(V40:V42)</f>
        <v>0</v>
      </c>
      <c r="W43" s="50" t="str">
        <f>IF(V43*14=0,"",V43*14)</f>
        <v/>
      </c>
      <c r="X43" s="51">
        <f>SUM(X40:X42)</f>
        <v>0</v>
      </c>
      <c r="Y43" s="50" t="str">
        <f>IF(X43*14=0,"",X43*14)</f>
        <v/>
      </c>
      <c r="Z43" s="52" t="s">
        <v>124</v>
      </c>
      <c r="AA43" s="53" t="s">
        <v>124</v>
      </c>
      <c r="AB43" s="49">
        <f>SUM(AB40:AB42)</f>
        <v>0</v>
      </c>
      <c r="AC43" s="50" t="str">
        <f>IF(AB43*14=0,"",AB43*14)</f>
        <v/>
      </c>
      <c r="AD43" s="51">
        <f>SUM(AD40:AD42)</f>
        <v>0</v>
      </c>
      <c r="AE43" s="50" t="str">
        <f>IF(AD43*14=0,"",AD43*14)</f>
        <v/>
      </c>
      <c r="AF43" s="52" t="s">
        <v>124</v>
      </c>
      <c r="AG43" s="53" t="s">
        <v>124</v>
      </c>
      <c r="AH43" s="200">
        <f>SUM(AH40:AH42)</f>
        <v>0</v>
      </c>
      <c r="AI43" s="50" t="str">
        <f>IF(AH43*14=0,"",AH43*14)</f>
        <v/>
      </c>
      <c r="AJ43" s="51">
        <f>SUM(AJ40:AJ42)</f>
        <v>0</v>
      </c>
      <c r="AK43" s="50" t="str">
        <f>IF(AJ43*14=0,"",AJ43*14)</f>
        <v/>
      </c>
      <c r="AL43" s="52" t="s">
        <v>124</v>
      </c>
      <c r="AM43" s="53" t="s">
        <v>124</v>
      </c>
      <c r="AN43" s="49">
        <f>SUM(AN40:AN42)</f>
        <v>0</v>
      </c>
      <c r="AO43" s="50" t="str">
        <f>IF(AN43*14=0,"",AN43*14)</f>
        <v/>
      </c>
      <c r="AP43" s="51">
        <f>SUM(AP40:AP42)</f>
        <v>0</v>
      </c>
      <c r="AQ43" s="50" t="str">
        <f>IF(AP43*14=0,"",AP43*14)</f>
        <v/>
      </c>
      <c r="AR43" s="54" t="s">
        <v>124</v>
      </c>
      <c r="AS43" s="53" t="s">
        <v>124</v>
      </c>
      <c r="AT43" s="200">
        <f>SUM(AT40:AT42)</f>
        <v>0</v>
      </c>
      <c r="AU43" s="50" t="str">
        <f>IF(AT43*14=0,"",AT43*14)</f>
        <v/>
      </c>
      <c r="AV43" s="51">
        <f>SUM(AV40:AV42)</f>
        <v>0</v>
      </c>
      <c r="AW43" s="50" t="str">
        <f>IF(AV43*14=0,"",AV43*14)</f>
        <v/>
      </c>
      <c r="AX43" s="52" t="s">
        <v>124</v>
      </c>
      <c r="AY43" s="53" t="s">
        <v>124</v>
      </c>
      <c r="AZ43" s="55" t="str">
        <f>IF(D43+J43+P43+V43=0,"",D43+J43+P43+V43)</f>
        <v/>
      </c>
      <c r="BA43" s="201" t="str">
        <f>IF((P43+V43+AB43+AH43+AN43+AT43)*14=0,"",(P43+V43+AB43+AH43+AN43+AT43)*14)</f>
        <v/>
      </c>
      <c r="BB43" s="133" t="str">
        <f>IF(F43+L43+R43+X43=0,"",F43+L43+R43+X43)</f>
        <v/>
      </c>
      <c r="BC43" s="96" t="str">
        <f>IF((L43+F43+R43+X43+AD43+AJ43+AP43+AV43)*14=0,"",(L43+F43+R43+X43+AD43+AJ43+AP43+AV43)*14)</f>
        <v/>
      </c>
      <c r="BD43" s="52" t="s">
        <v>124</v>
      </c>
      <c r="BE43" s="56" t="s">
        <v>305</v>
      </c>
    </row>
    <row r="44" spans="1:59" ht="15.75" customHeight="1" thickBot="1" x14ac:dyDescent="0.35">
      <c r="A44" s="47"/>
      <c r="B44" s="48"/>
      <c r="C44" s="105" t="s">
        <v>306</v>
      </c>
      <c r="D44" s="49">
        <f>D38+D43</f>
        <v>0</v>
      </c>
      <c r="E44" s="50" t="str">
        <f>IF(D44*14=0,"",D44*14)</f>
        <v/>
      </c>
      <c r="F44" s="51">
        <f>F38+F43</f>
        <v>40</v>
      </c>
      <c r="G44" s="50">
        <f>IF(F44*14=0,"",F44*14)</f>
        <v>560</v>
      </c>
      <c r="H44" s="52" t="s">
        <v>124</v>
      </c>
      <c r="I44" s="53" t="s">
        <v>124</v>
      </c>
      <c r="J44" s="49">
        <f>J38+J43</f>
        <v>18</v>
      </c>
      <c r="K44" s="50">
        <f>IF(J44*14=0,"",J44*14)</f>
        <v>252</v>
      </c>
      <c r="L44" s="51">
        <f>L38+L43</f>
        <v>15</v>
      </c>
      <c r="M44" s="50">
        <f>IF(L44*14=0,"",L44*14)</f>
        <v>210</v>
      </c>
      <c r="N44" s="52" t="s">
        <v>124</v>
      </c>
      <c r="O44" s="53" t="s">
        <v>124</v>
      </c>
      <c r="P44" s="49">
        <f>P38+P43</f>
        <v>9</v>
      </c>
      <c r="Q44" s="50">
        <f>IF(P44*14=0,"",P44*14)</f>
        <v>126</v>
      </c>
      <c r="R44" s="51">
        <f>R38+R43</f>
        <v>19</v>
      </c>
      <c r="S44" s="50">
        <f>IF(R44*14=0,"",R44*14)</f>
        <v>266</v>
      </c>
      <c r="T44" s="54" t="s">
        <v>124</v>
      </c>
      <c r="U44" s="53" t="s">
        <v>124</v>
      </c>
      <c r="V44" s="49">
        <f>V38+V43</f>
        <v>18</v>
      </c>
      <c r="W44" s="50">
        <f>IF(V44*14=0,"",V44*14)</f>
        <v>252</v>
      </c>
      <c r="X44" s="51">
        <f>X38+X43</f>
        <v>14</v>
      </c>
      <c r="Y44" s="50">
        <f>IF(X44*14=0,"",X44*14)</f>
        <v>196</v>
      </c>
      <c r="Z44" s="52" t="s">
        <v>124</v>
      </c>
      <c r="AA44" s="53" t="s">
        <v>124</v>
      </c>
      <c r="AB44" s="49">
        <f>AB38+AB43</f>
        <v>11</v>
      </c>
      <c r="AC44" s="50">
        <f>IF(AB44*14=0,"",AB44*14)</f>
        <v>154</v>
      </c>
      <c r="AD44" s="51">
        <f>AD38+AD43</f>
        <v>21</v>
      </c>
      <c r="AE44" s="50">
        <f>IF(AD44*14=0,"",AD44*14)</f>
        <v>294</v>
      </c>
      <c r="AF44" s="52" t="s">
        <v>124</v>
      </c>
      <c r="AG44" s="53" t="s">
        <v>124</v>
      </c>
      <c r="AH44" s="49">
        <f>AH38+AH43</f>
        <v>10</v>
      </c>
      <c r="AI44" s="50">
        <f>IF(AH44*14=0,"",AH44*14)</f>
        <v>140</v>
      </c>
      <c r="AJ44" s="51">
        <f>AJ38+AJ43</f>
        <v>22</v>
      </c>
      <c r="AK44" s="50">
        <f>IF(AJ44*14=0,"",AJ44*14)</f>
        <v>308</v>
      </c>
      <c r="AL44" s="52" t="s">
        <v>124</v>
      </c>
      <c r="AM44" s="53" t="s">
        <v>124</v>
      </c>
      <c r="AN44" s="49">
        <f>AN38+AN43</f>
        <v>12</v>
      </c>
      <c r="AO44" s="50">
        <f>IF(AN44*14=0,"",AN44*14)</f>
        <v>168</v>
      </c>
      <c r="AP44" s="51">
        <f>AP38+AP43</f>
        <v>20</v>
      </c>
      <c r="AQ44" s="50">
        <f>IF(AP44*14=0,"",AP44*14)</f>
        <v>280</v>
      </c>
      <c r="AR44" s="54" t="s">
        <v>124</v>
      </c>
      <c r="AS44" s="53" t="s">
        <v>124</v>
      </c>
      <c r="AT44" s="49">
        <f>AT38+AT43</f>
        <v>1</v>
      </c>
      <c r="AU44" s="50">
        <f>IF(AT44*14=0,"",AT44*14)</f>
        <v>14</v>
      </c>
      <c r="AV44" s="51">
        <f>AV38+AV43</f>
        <v>41</v>
      </c>
      <c r="AW44" s="50">
        <f>IF(AV44*15=0,"",AV44*15)</f>
        <v>615</v>
      </c>
      <c r="AX44" s="52" t="s">
        <v>124</v>
      </c>
      <c r="AY44" s="89" t="s">
        <v>124</v>
      </c>
      <c r="AZ44" s="55">
        <f>IF(D44+J44+P44+V44+AB44+AN44+AT44+AH44=0,"",D44+J44+P44+V44+AB44+AN44+AT44+AH44)</f>
        <v>79</v>
      </c>
      <c r="BA44" s="96">
        <f>IF((D44+J44+P44+V44+AB44+AH44+AN44+AT44)*14=0,"",(D44+J44+P44+V44+AB44+AH44+AN44+AT44)*14)</f>
        <v>1106</v>
      </c>
      <c r="BB44" s="97">
        <f>IF(F44+L44+R44+X44+AD44+AP44+AV44+AJ44=0,"",F44+L44+R44+X44+AD44+AP44+AV44+AJ44)</f>
        <v>192</v>
      </c>
      <c r="BC44" s="68">
        <f t="shared" ref="BC44" si="101">IF((L44+F44+R44+X44+AD44+AJ44+AP44+AV44)*14=0,"",(L44+F44+R44+X44+AD44+AJ44+AP44+AV44)*14)</f>
        <v>2688</v>
      </c>
      <c r="BD44" s="52" t="s">
        <v>124</v>
      </c>
      <c r="BE44" s="56" t="s">
        <v>124</v>
      </c>
      <c r="BF44" s="195"/>
      <c r="BG44" s="195"/>
    </row>
    <row r="45" spans="1:59" ht="15.75" hidden="1" customHeight="1" x14ac:dyDescent="0.3">
      <c r="A45" s="44"/>
      <c r="B45" s="357"/>
      <c r="C45" s="358"/>
      <c r="D45" s="919"/>
      <c r="E45" s="919"/>
      <c r="F45" s="919"/>
      <c r="G45" s="919"/>
      <c r="H45" s="919"/>
      <c r="I45" s="919"/>
      <c r="J45" s="919"/>
      <c r="K45" s="919"/>
      <c r="L45" s="919"/>
      <c r="M45" s="919"/>
      <c r="N45" s="919"/>
      <c r="O45" s="919"/>
      <c r="P45" s="919"/>
      <c r="Q45" s="919"/>
      <c r="R45" s="919"/>
      <c r="S45" s="919"/>
      <c r="T45" s="919"/>
      <c r="U45" s="919"/>
      <c r="V45" s="919"/>
      <c r="W45" s="919"/>
      <c r="X45" s="919"/>
      <c r="Y45" s="919"/>
      <c r="Z45" s="919"/>
      <c r="AA45" s="919"/>
      <c r="AB45" s="919"/>
      <c r="AC45" s="919"/>
      <c r="AD45" s="919"/>
      <c r="AE45" s="919"/>
      <c r="AF45" s="919"/>
      <c r="AG45" s="919"/>
      <c r="AH45" s="919"/>
      <c r="AI45" s="919"/>
      <c r="AJ45" s="919"/>
      <c r="AK45" s="919"/>
      <c r="AL45" s="919"/>
      <c r="AM45" s="919"/>
      <c r="AN45" s="919"/>
      <c r="AO45" s="919"/>
      <c r="AP45" s="919"/>
      <c r="AQ45" s="919"/>
      <c r="AR45" s="919"/>
      <c r="AS45" s="919"/>
      <c r="AT45" s="919"/>
      <c r="AU45" s="919"/>
      <c r="AV45" s="919"/>
      <c r="AW45" s="919"/>
      <c r="AX45" s="919"/>
      <c r="AY45" s="919"/>
      <c r="AZ45" s="915"/>
      <c r="BA45" s="915"/>
      <c r="BB45" s="915"/>
      <c r="BC45" s="915"/>
      <c r="BD45" s="915"/>
      <c r="BE45" s="916"/>
      <c r="BF45" s="195"/>
      <c r="BG45" s="195"/>
    </row>
    <row r="46" spans="1:59" ht="13.7" hidden="1" customHeight="1" x14ac:dyDescent="0.3">
      <c r="A46" s="237"/>
      <c r="B46" s="359" t="s">
        <v>29</v>
      </c>
      <c r="C46" s="360" t="s">
        <v>307</v>
      </c>
      <c r="D46" s="361"/>
      <c r="E46" s="362"/>
      <c r="F46" s="362"/>
      <c r="G46" s="362"/>
      <c r="H46" s="363"/>
      <c r="I46" s="364"/>
      <c r="J46" s="365"/>
      <c r="K46" s="362"/>
      <c r="L46" s="362"/>
      <c r="M46" s="362"/>
      <c r="N46" s="363"/>
      <c r="O46" s="364"/>
      <c r="P46" s="366"/>
      <c r="Q46" s="362"/>
      <c r="R46" s="362"/>
      <c r="S46" s="362"/>
      <c r="T46" s="363"/>
      <c r="U46" s="363"/>
      <c r="V46" s="366"/>
      <c r="W46" s="362"/>
      <c r="X46" s="362"/>
      <c r="Y46" s="362"/>
      <c r="Z46" s="363"/>
      <c r="AA46" s="364"/>
      <c r="AB46" s="365"/>
      <c r="AC46" s="362"/>
      <c r="AD46" s="362"/>
      <c r="AE46" s="362"/>
      <c r="AF46" s="363"/>
      <c r="AG46" s="363"/>
      <c r="AH46" s="363"/>
      <c r="AI46" s="289"/>
      <c r="AJ46" s="289"/>
      <c r="AK46" s="289"/>
      <c r="AL46" s="289"/>
      <c r="AM46" s="287"/>
      <c r="AN46" s="365"/>
      <c r="AO46" s="362"/>
      <c r="AP46" s="362"/>
      <c r="AQ46" s="362"/>
      <c r="AR46" s="363"/>
      <c r="AS46" s="364"/>
      <c r="AT46" s="365"/>
      <c r="AU46" s="362"/>
      <c r="AV46" s="362"/>
      <c r="AW46" s="289"/>
      <c r="AX46" s="367"/>
      <c r="AY46" s="368"/>
      <c r="AZ46" s="202"/>
      <c r="BA46" s="369"/>
      <c r="BB46" s="369"/>
      <c r="BC46" s="369"/>
      <c r="BD46" s="369"/>
      <c r="BE46" s="370"/>
      <c r="BF46" s="195"/>
      <c r="BG46" s="195"/>
    </row>
    <row r="47" spans="1:59" ht="13.7" hidden="1" customHeight="1" x14ac:dyDescent="0.3">
      <c r="A47" s="61"/>
      <c r="B47" s="371" t="s">
        <v>29</v>
      </c>
      <c r="C47" s="372" t="s">
        <v>308</v>
      </c>
      <c r="D47" s="373"/>
      <c r="E47" s="362"/>
      <c r="F47" s="362"/>
      <c r="G47" s="362"/>
      <c r="H47" s="363"/>
      <c r="I47" s="374"/>
      <c r="J47" s="365"/>
      <c r="K47" s="362"/>
      <c r="L47" s="362"/>
      <c r="M47" s="362"/>
      <c r="N47" s="363"/>
      <c r="O47" s="374"/>
      <c r="P47" s="366"/>
      <c r="Q47" s="362"/>
      <c r="R47" s="362"/>
      <c r="S47" s="362"/>
      <c r="T47" s="363"/>
      <c r="U47" s="363"/>
      <c r="V47" s="366"/>
      <c r="W47" s="362"/>
      <c r="X47" s="362"/>
      <c r="Y47" s="362"/>
      <c r="Z47" s="363"/>
      <c r="AA47" s="374"/>
      <c r="AB47" s="365"/>
      <c r="AC47" s="362"/>
      <c r="AD47" s="362"/>
      <c r="AE47" s="362"/>
      <c r="AF47" s="363"/>
      <c r="AG47" s="363"/>
      <c r="AH47" s="363"/>
      <c r="AI47" s="289"/>
      <c r="AJ47" s="375"/>
      <c r="AK47" s="289"/>
      <c r="AL47" s="367"/>
      <c r="AM47" s="376"/>
      <c r="AN47" s="365"/>
      <c r="AO47" s="362"/>
      <c r="AP47" s="362"/>
      <c r="AQ47" s="362"/>
      <c r="AR47" s="363"/>
      <c r="AS47" s="374"/>
      <c r="AT47" s="365"/>
      <c r="AU47" s="362"/>
      <c r="AV47" s="362"/>
      <c r="AW47" s="289"/>
      <c r="AX47" s="367"/>
      <c r="AY47" s="368"/>
      <c r="AZ47" s="202"/>
      <c r="BA47" s="369"/>
      <c r="BB47" s="369"/>
      <c r="BC47" s="369"/>
      <c r="BD47" s="369"/>
      <c r="BE47" s="370"/>
      <c r="BF47" s="195"/>
      <c r="BG47" s="195"/>
    </row>
    <row r="48" spans="1:59" ht="13.7" hidden="1" customHeight="1" x14ac:dyDescent="0.3">
      <c r="A48" s="61"/>
      <c r="B48" s="371" t="s">
        <v>29</v>
      </c>
      <c r="C48" s="372" t="s">
        <v>309</v>
      </c>
      <c r="D48" s="373"/>
      <c r="E48" s="362"/>
      <c r="F48" s="362"/>
      <c r="G48" s="362"/>
      <c r="H48" s="363"/>
      <c r="I48" s="374"/>
      <c r="J48" s="365"/>
      <c r="K48" s="362"/>
      <c r="L48" s="362"/>
      <c r="M48" s="362"/>
      <c r="N48" s="363"/>
      <c r="O48" s="374"/>
      <c r="P48" s="366"/>
      <c r="Q48" s="362"/>
      <c r="R48" s="362"/>
      <c r="S48" s="362"/>
      <c r="T48" s="363"/>
      <c r="U48" s="363"/>
      <c r="V48" s="366"/>
      <c r="W48" s="362"/>
      <c r="X48" s="362"/>
      <c r="Y48" s="362"/>
      <c r="Z48" s="363"/>
      <c r="AA48" s="374"/>
      <c r="AB48" s="365"/>
      <c r="AC48" s="362"/>
      <c r="AD48" s="362"/>
      <c r="AE48" s="362"/>
      <c r="AF48" s="363"/>
      <c r="AG48" s="363"/>
      <c r="AH48" s="363"/>
      <c r="AI48" s="72"/>
      <c r="AJ48" s="72"/>
      <c r="AK48" s="377"/>
      <c r="AL48" s="378"/>
      <c r="AM48" s="379"/>
      <c r="AN48" s="365"/>
      <c r="AO48" s="362"/>
      <c r="AP48" s="362"/>
      <c r="AQ48" s="362"/>
      <c r="AR48" s="363"/>
      <c r="AS48" s="374"/>
      <c r="AT48" s="365"/>
      <c r="AU48" s="362"/>
      <c r="AV48" s="362"/>
      <c r="AW48" s="289"/>
      <c r="AX48" s="367"/>
      <c r="AY48" s="368"/>
      <c r="AZ48" s="202"/>
      <c r="BA48" s="369"/>
      <c r="BB48" s="369"/>
      <c r="BC48" s="369"/>
      <c r="BD48" s="369"/>
      <c r="BE48" s="370"/>
      <c r="BF48" s="195"/>
      <c r="BG48" s="195"/>
    </row>
    <row r="49" spans="1:59" ht="15.75" customHeight="1" x14ac:dyDescent="0.3">
      <c r="A49" s="920"/>
      <c r="B49" s="921"/>
      <c r="C49" s="921"/>
      <c r="D49" s="921"/>
      <c r="E49" s="921"/>
      <c r="F49" s="921"/>
      <c r="G49" s="921"/>
      <c r="H49" s="921"/>
      <c r="I49" s="921"/>
      <c r="J49" s="921"/>
      <c r="K49" s="921"/>
      <c r="L49" s="921"/>
      <c r="M49" s="921"/>
      <c r="N49" s="921"/>
      <c r="O49" s="921"/>
      <c r="P49" s="921"/>
      <c r="Q49" s="921"/>
      <c r="R49" s="921"/>
      <c r="S49" s="921"/>
      <c r="T49" s="921"/>
      <c r="U49" s="921"/>
      <c r="V49" s="921"/>
      <c r="W49" s="921"/>
      <c r="X49" s="921"/>
      <c r="Y49" s="921"/>
      <c r="Z49" s="921"/>
      <c r="AA49" s="922"/>
      <c r="AB49" s="380"/>
      <c r="AC49" s="380"/>
      <c r="AD49" s="380"/>
      <c r="AE49" s="380"/>
      <c r="AF49" s="380"/>
      <c r="AG49" s="380"/>
      <c r="AH49" s="380"/>
      <c r="AI49" s="380"/>
      <c r="AJ49" s="380"/>
      <c r="AK49" s="380"/>
      <c r="AL49" s="380"/>
      <c r="AM49" s="380"/>
      <c r="AN49" s="380"/>
      <c r="AO49" s="380"/>
      <c r="AP49" s="380"/>
      <c r="AQ49" s="380"/>
      <c r="AR49" s="380"/>
      <c r="AS49" s="380"/>
      <c r="AT49" s="380"/>
      <c r="AU49" s="380"/>
      <c r="AV49" s="380"/>
      <c r="AW49" s="381"/>
      <c r="AX49" s="381"/>
      <c r="AY49" s="381"/>
      <c r="AZ49" s="242"/>
      <c r="BA49" s="382"/>
      <c r="BB49" s="382"/>
      <c r="BC49" s="382"/>
      <c r="BD49" s="382"/>
      <c r="BE49" s="383"/>
      <c r="BF49" s="195"/>
      <c r="BG49" s="195"/>
    </row>
    <row r="50" spans="1:59" ht="15.75" customHeight="1" x14ac:dyDescent="0.3">
      <c r="A50" s="923" t="s">
        <v>217</v>
      </c>
      <c r="B50" s="924"/>
      <c r="C50" s="924"/>
      <c r="D50" s="924"/>
      <c r="E50" s="924"/>
      <c r="F50" s="924"/>
      <c r="G50" s="924"/>
      <c r="H50" s="924"/>
      <c r="I50" s="924"/>
      <c r="J50" s="924"/>
      <c r="K50" s="924"/>
      <c r="L50" s="924"/>
      <c r="M50" s="924"/>
      <c r="N50" s="924"/>
      <c r="O50" s="924"/>
      <c r="P50" s="924"/>
      <c r="Q50" s="924"/>
      <c r="R50" s="924"/>
      <c r="S50" s="924"/>
      <c r="T50" s="924"/>
      <c r="U50" s="924"/>
      <c r="V50" s="924"/>
      <c r="W50" s="924"/>
      <c r="X50" s="924"/>
      <c r="Y50" s="924"/>
      <c r="Z50" s="924"/>
      <c r="AA50" s="924"/>
      <c r="AB50" s="384"/>
      <c r="AC50" s="384"/>
      <c r="AD50" s="384"/>
      <c r="AE50" s="384"/>
      <c r="AF50" s="384"/>
      <c r="AG50" s="384"/>
      <c r="AH50" s="384"/>
      <c r="AI50" s="384"/>
      <c r="AJ50" s="384"/>
      <c r="AK50" s="384"/>
      <c r="AL50" s="384"/>
      <c r="AM50" s="384"/>
      <c r="AN50" s="384"/>
      <c r="AO50" s="384"/>
      <c r="AP50" s="384"/>
      <c r="AQ50" s="384"/>
      <c r="AR50" s="384"/>
      <c r="AS50" s="384"/>
      <c r="AT50" s="384"/>
      <c r="AU50" s="384"/>
      <c r="AV50" s="384"/>
      <c r="AW50" s="384"/>
      <c r="AX50" s="384"/>
      <c r="AY50" s="384"/>
      <c r="AZ50" s="242"/>
      <c r="BA50" s="382"/>
      <c r="BB50" s="382"/>
      <c r="BC50" s="382"/>
      <c r="BD50" s="382"/>
      <c r="BE50" s="383"/>
      <c r="BF50" s="195"/>
      <c r="BG50" s="195"/>
    </row>
    <row r="51" spans="1:59" ht="15.75" customHeight="1" x14ac:dyDescent="0.3">
      <c r="A51" s="245"/>
      <c r="B51" s="385"/>
      <c r="C51" s="386" t="s">
        <v>218</v>
      </c>
      <c r="D51" s="387"/>
      <c r="E51" s="388"/>
      <c r="F51" s="388"/>
      <c r="G51" s="388"/>
      <c r="H51" s="346"/>
      <c r="I51" s="389" t="str">
        <f>IF(COUNTIF(I12:I48,"A")=0,"",COUNTIF(I12:I48,"A"))</f>
        <v/>
      </c>
      <c r="J51" s="387"/>
      <c r="K51" s="388"/>
      <c r="L51" s="388"/>
      <c r="M51" s="388"/>
      <c r="N51" s="346"/>
      <c r="O51" s="389" t="str">
        <f>IF(COUNTIF(O12:O48,"A")=0,"",COUNTIF(O12:O48,"A"))</f>
        <v/>
      </c>
      <c r="P51" s="387"/>
      <c r="Q51" s="388"/>
      <c r="R51" s="388"/>
      <c r="S51" s="388"/>
      <c r="T51" s="346"/>
      <c r="U51" s="389" t="str">
        <f>IF(COUNTIF(U12:U48,"A")=0,"",COUNTIF(U12:U48,"A"))</f>
        <v/>
      </c>
      <c r="V51" s="387"/>
      <c r="W51" s="388"/>
      <c r="X51" s="388"/>
      <c r="Y51" s="388"/>
      <c r="Z51" s="346"/>
      <c r="AA51" s="389" t="str">
        <f>IF(COUNTIF(AA12:AA48,"A")=0,"",COUNTIF(AA12:AA48,"A"))</f>
        <v/>
      </c>
      <c r="AB51" s="387"/>
      <c r="AC51" s="388"/>
      <c r="AD51" s="388"/>
      <c r="AE51" s="388"/>
      <c r="AF51" s="346"/>
      <c r="AG51" s="389" t="str">
        <f>IF(COUNTIF(AG12:AG48,"A")=0,"",COUNTIF(AG12:AG48,"A"))</f>
        <v/>
      </c>
      <c r="AH51" s="387"/>
      <c r="AI51" s="388"/>
      <c r="AJ51" s="388"/>
      <c r="AK51" s="388"/>
      <c r="AL51" s="346"/>
      <c r="AM51" s="389" t="str">
        <f>IF(COUNTIF(AM12:AM48,"A")=0,"",COUNTIF(AM12:AM48,"A"))</f>
        <v/>
      </c>
      <c r="AN51" s="387"/>
      <c r="AO51" s="388"/>
      <c r="AP51" s="388"/>
      <c r="AQ51" s="388"/>
      <c r="AR51" s="346"/>
      <c r="AS51" s="389" t="str">
        <f>IF(COUNTIF(AS12:AS48,"A")=0,"",COUNTIF(AS12:AS48,"A"))</f>
        <v/>
      </c>
      <c r="AT51" s="387"/>
      <c r="AU51" s="388"/>
      <c r="AV51" s="388"/>
      <c r="AW51" s="388"/>
      <c r="AX51" s="346"/>
      <c r="AY51" s="389" t="str">
        <f>IF(COUNTIF(AY12:AY48,"A")=0,"",COUNTIF(AY12:AY48,"A"))</f>
        <v/>
      </c>
      <c r="AZ51" s="390"/>
      <c r="BA51" s="388"/>
      <c r="BB51" s="388"/>
      <c r="BC51" s="388"/>
      <c r="BD51" s="346"/>
      <c r="BE51" s="391" t="str">
        <f t="shared" ref="BE51:BE63" si="102">IF(SUM(I51:AY51)=0,"",SUM(I51:AY51))</f>
        <v/>
      </c>
      <c r="BF51" s="195"/>
      <c r="BG51" s="195"/>
    </row>
    <row r="52" spans="1:59" ht="15.75" customHeight="1" x14ac:dyDescent="0.3">
      <c r="A52" s="245"/>
      <c r="B52" s="385"/>
      <c r="C52" s="386" t="s">
        <v>219</v>
      </c>
      <c r="D52" s="387"/>
      <c r="E52" s="388"/>
      <c r="F52" s="388"/>
      <c r="G52" s="388"/>
      <c r="H52" s="346"/>
      <c r="I52" s="389" t="str">
        <f>IF(COUNTIF(I12:I48,"B")=0,"",COUNTIF(I12:I48,"B"))</f>
        <v/>
      </c>
      <c r="J52" s="387"/>
      <c r="K52" s="388"/>
      <c r="L52" s="388"/>
      <c r="M52" s="388"/>
      <c r="N52" s="346"/>
      <c r="O52" s="389" t="str">
        <f>IF(COUNTIF(O12:O48,"B")=0,"",COUNTIF(O12:O48,"B"))</f>
        <v/>
      </c>
      <c r="P52" s="387"/>
      <c r="Q52" s="388"/>
      <c r="R52" s="388"/>
      <c r="S52" s="388"/>
      <c r="T52" s="346"/>
      <c r="U52" s="389" t="str">
        <f>IF(COUNTIF(U12:U48,"B")=0,"",COUNTIF(U12:U48,"B"))</f>
        <v/>
      </c>
      <c r="V52" s="387"/>
      <c r="W52" s="388"/>
      <c r="X52" s="388"/>
      <c r="Y52" s="388"/>
      <c r="Z52" s="346"/>
      <c r="AA52" s="389">
        <f>IF(COUNTIF(AA12:AA48,"B")=0,"",COUNTIF(AA12:AA48,"B"))</f>
        <v>1</v>
      </c>
      <c r="AB52" s="387"/>
      <c r="AC52" s="388"/>
      <c r="AD52" s="388"/>
      <c r="AE52" s="388"/>
      <c r="AF52" s="346"/>
      <c r="AG52" s="389" t="str">
        <f>IF(COUNTIF(AG12:AG48,"B")=0,"",COUNTIF(AG12:AG48,"B"))</f>
        <v/>
      </c>
      <c r="AH52" s="387"/>
      <c r="AI52" s="388"/>
      <c r="AJ52" s="388"/>
      <c r="AK52" s="388"/>
      <c r="AL52" s="346"/>
      <c r="AM52" s="389" t="str">
        <f>IF(COUNTIF(AM12:AM48,"B")=0,"",COUNTIF(AM12:AM48,"B"))</f>
        <v/>
      </c>
      <c r="AN52" s="387"/>
      <c r="AO52" s="388"/>
      <c r="AP52" s="388"/>
      <c r="AQ52" s="388"/>
      <c r="AR52" s="346"/>
      <c r="AS52" s="389" t="str">
        <f>IF(COUNTIF(AS12:AS48,"B")=0,"",COUNTIF(AS12:AS48,"B"))</f>
        <v/>
      </c>
      <c r="AT52" s="387"/>
      <c r="AU52" s="388"/>
      <c r="AV52" s="388"/>
      <c r="AW52" s="388"/>
      <c r="AX52" s="346"/>
      <c r="AY52" s="389" t="str">
        <f>IF(COUNTIF(AY12:AY48,"B")=0,"",COUNTIF(AY12:AY48,"B"))</f>
        <v/>
      </c>
      <c r="AZ52" s="390"/>
      <c r="BA52" s="388"/>
      <c r="BB52" s="388"/>
      <c r="BC52" s="388"/>
      <c r="BD52" s="346"/>
      <c r="BE52" s="391">
        <f t="shared" si="102"/>
        <v>1</v>
      </c>
      <c r="BF52" s="195"/>
      <c r="BG52" s="195"/>
    </row>
    <row r="53" spans="1:59" ht="15.75" customHeight="1" x14ac:dyDescent="0.3">
      <c r="A53" s="245"/>
      <c r="B53" s="385"/>
      <c r="C53" s="386" t="s">
        <v>220</v>
      </c>
      <c r="D53" s="387"/>
      <c r="E53" s="388"/>
      <c r="F53" s="388"/>
      <c r="G53" s="388"/>
      <c r="H53" s="346"/>
      <c r="I53" s="389" t="str">
        <f>IF(COUNTIF(I12:I48,"ÉÉ")=0,"",COUNTIF(I12:I48,"ÉÉ"))</f>
        <v/>
      </c>
      <c r="J53" s="387"/>
      <c r="K53" s="388"/>
      <c r="L53" s="388"/>
      <c r="M53" s="388"/>
      <c r="N53" s="346"/>
      <c r="O53" s="389" t="str">
        <f>IF(COUNTIF(O12:O48,"ÉÉ")=0,"",COUNTIF(O12:O48,"ÉÉ"))</f>
        <v/>
      </c>
      <c r="P53" s="387"/>
      <c r="Q53" s="388"/>
      <c r="R53" s="388"/>
      <c r="S53" s="388"/>
      <c r="T53" s="346"/>
      <c r="U53" s="389" t="str">
        <f>IF(COUNTIF(U12:U48,"ÉÉ")=0,"",COUNTIF(U12:U48,"ÉÉ"))</f>
        <v/>
      </c>
      <c r="V53" s="387"/>
      <c r="W53" s="388"/>
      <c r="X53" s="388"/>
      <c r="Y53" s="388"/>
      <c r="Z53" s="346"/>
      <c r="AA53" s="389">
        <f>IF(COUNTIF(AA12:AA48,"ÉÉ")=0,"",COUNTIF(AA12:AA48,"ÉÉ"))</f>
        <v>2</v>
      </c>
      <c r="AB53" s="387"/>
      <c r="AC53" s="388"/>
      <c r="AD53" s="388"/>
      <c r="AE53" s="388"/>
      <c r="AF53" s="346"/>
      <c r="AG53" s="389">
        <f>IF(COUNTIF(AG12:AG48,"ÉÉ")=0,"",COUNTIF(AG12:AG48,"ÉÉ"))</f>
        <v>3</v>
      </c>
      <c r="AH53" s="387"/>
      <c r="AI53" s="388"/>
      <c r="AJ53" s="388"/>
      <c r="AK53" s="388"/>
      <c r="AL53" s="346"/>
      <c r="AM53" s="389">
        <f>IF(COUNTIF(AM12:AM48,"ÉÉ")=0,"",COUNTIF(AM12:AM48,"ÉÉ"))</f>
        <v>3</v>
      </c>
      <c r="AN53" s="387"/>
      <c r="AO53" s="388"/>
      <c r="AP53" s="388"/>
      <c r="AQ53" s="388"/>
      <c r="AR53" s="346"/>
      <c r="AS53" s="389">
        <f>IF(COUNTIF(AS12:AS48,"ÉÉ")=0,"",COUNTIF(AS12:AS48,"ÉÉ"))</f>
        <v>3</v>
      </c>
      <c r="AT53" s="387"/>
      <c r="AU53" s="388"/>
      <c r="AV53" s="388"/>
      <c r="AW53" s="388"/>
      <c r="AX53" s="346"/>
      <c r="AY53" s="389" t="str">
        <f>IF(COUNTIF(AY12:AY48,"ÉÉ")=0,"",COUNTIF(AY12:AY48,"ÉÉ"))</f>
        <v/>
      </c>
      <c r="AZ53" s="390"/>
      <c r="BA53" s="388"/>
      <c r="BB53" s="388"/>
      <c r="BC53" s="388"/>
      <c r="BD53" s="346"/>
      <c r="BE53" s="391">
        <f t="shared" si="102"/>
        <v>11</v>
      </c>
      <c r="BF53" s="195"/>
      <c r="BG53" s="195"/>
    </row>
    <row r="54" spans="1:59" ht="15.75" customHeight="1" x14ac:dyDescent="0.3">
      <c r="A54" s="245"/>
      <c r="B54" s="385"/>
      <c r="C54" s="386" t="s">
        <v>221</v>
      </c>
      <c r="D54" s="392"/>
      <c r="E54" s="393"/>
      <c r="F54" s="393"/>
      <c r="G54" s="393"/>
      <c r="H54" s="394"/>
      <c r="I54" s="389" t="str">
        <f>IF(COUNTIF(I12:I48,"ÉÉ(Z)")=0,"",COUNTIF(I12:I48,"ÉÉ(Z)"))</f>
        <v/>
      </c>
      <c r="J54" s="392"/>
      <c r="K54" s="393"/>
      <c r="L54" s="393"/>
      <c r="M54" s="393"/>
      <c r="N54" s="394"/>
      <c r="O54" s="389" t="str">
        <f>IF(COUNTIF(O12:O48,"ÉÉ(Z)")=0,"",COUNTIF(O12:O48,"ÉÉ(Z)"))</f>
        <v/>
      </c>
      <c r="P54" s="392"/>
      <c r="Q54" s="393"/>
      <c r="R54" s="393"/>
      <c r="S54" s="393"/>
      <c r="T54" s="394"/>
      <c r="U54" s="389" t="str">
        <f>IF(COUNTIF(U12:U48,"ÉÉ(Z)")=0,"",COUNTIF(U12:U48,"ÉÉ(Z)"))</f>
        <v/>
      </c>
      <c r="V54" s="392"/>
      <c r="W54" s="393"/>
      <c r="X54" s="393"/>
      <c r="Y54" s="393"/>
      <c r="Z54" s="394"/>
      <c r="AA54" s="389" t="str">
        <f>IF(COUNTIF(AA12:AA48,"ÉÉ(Z)")=0,"",COUNTIF(AA12:AA48,"ÉÉ(Z)"))</f>
        <v/>
      </c>
      <c r="AB54" s="392"/>
      <c r="AC54" s="393"/>
      <c r="AD54" s="393"/>
      <c r="AE54" s="393"/>
      <c r="AF54" s="394"/>
      <c r="AG54" s="389" t="str">
        <f>IF(COUNTIF(AG12:AG48,"ÉÉ(Z)")=0,"",COUNTIF(AG12:AG48,"ÉÉ(Z)"))</f>
        <v/>
      </c>
      <c r="AH54" s="392"/>
      <c r="AI54" s="393"/>
      <c r="AJ54" s="393"/>
      <c r="AK54" s="393"/>
      <c r="AL54" s="394"/>
      <c r="AM54" s="389">
        <f>IF(COUNTIF(AM12:AM48,"ÉÉ(Z)")=0,"",COUNTIF(AM12:AM48,"ÉÉ(Z)"))</f>
        <v>1</v>
      </c>
      <c r="AN54" s="392"/>
      <c r="AO54" s="393"/>
      <c r="AP54" s="393"/>
      <c r="AQ54" s="393"/>
      <c r="AR54" s="394"/>
      <c r="AS54" s="389" t="str">
        <f>IF(COUNTIF(AS12:AS48,"ÉÉ(Z)")=0,"",COUNTIF(AS12:AS48,"ÉÉ(Z)"))</f>
        <v/>
      </c>
      <c r="AT54" s="392"/>
      <c r="AU54" s="393"/>
      <c r="AV54" s="393"/>
      <c r="AW54" s="393"/>
      <c r="AX54" s="394"/>
      <c r="AY54" s="389" t="str">
        <f>IF(COUNTIF(AY12:AY48,"ÉÉ(Z)")=0,"",COUNTIF(AY12:AY48,"ÉÉ(Z)"))</f>
        <v/>
      </c>
      <c r="AZ54" s="395"/>
      <c r="BA54" s="393"/>
      <c r="BB54" s="393"/>
      <c r="BC54" s="393"/>
      <c r="BD54" s="394"/>
      <c r="BE54" s="391">
        <f t="shared" si="102"/>
        <v>1</v>
      </c>
    </row>
    <row r="55" spans="1:59" ht="15.75" customHeight="1" x14ac:dyDescent="0.3">
      <c r="A55" s="245"/>
      <c r="B55" s="385"/>
      <c r="C55" s="386" t="s">
        <v>222</v>
      </c>
      <c r="D55" s="387"/>
      <c r="E55" s="388"/>
      <c r="F55" s="388"/>
      <c r="G55" s="388"/>
      <c r="H55" s="346"/>
      <c r="I55" s="389" t="str">
        <f>IF(COUNTIF(I12:I48,"GYJ")=0,"",COUNTIF(I12:I48,"GYJ"))</f>
        <v/>
      </c>
      <c r="J55" s="387"/>
      <c r="K55" s="388"/>
      <c r="L55" s="388"/>
      <c r="M55" s="388"/>
      <c r="N55" s="346"/>
      <c r="O55" s="389" t="str">
        <f>IF(COUNTIF(O12:O48,"GYJ")=0,"",COUNTIF(O12:O48,"GYJ"))</f>
        <v/>
      </c>
      <c r="P55" s="387"/>
      <c r="Q55" s="388"/>
      <c r="R55" s="388"/>
      <c r="S55" s="388"/>
      <c r="T55" s="346"/>
      <c r="U55" s="389">
        <f>IF(COUNTIF(U12:U48,"GYJ")=0,"",COUNTIF(U12:U48,"GYJ"))</f>
        <v>1</v>
      </c>
      <c r="V55" s="387"/>
      <c r="W55" s="388"/>
      <c r="X55" s="388"/>
      <c r="Y55" s="388"/>
      <c r="Z55" s="346"/>
      <c r="AA55" s="389">
        <f>IF(COUNTIF(AA12:AA48,"GYJ")=0,"",COUNTIF(AA12:AA48,"GYJ"))</f>
        <v>1</v>
      </c>
      <c r="AB55" s="387"/>
      <c r="AC55" s="388"/>
      <c r="AD55" s="388"/>
      <c r="AE55" s="388"/>
      <c r="AF55" s="346"/>
      <c r="AG55" s="389">
        <f>IF(COUNTIF(AG12:AG48,"GYJ")=0,"",COUNTIF(AG12:AG48,"GYJ"))</f>
        <v>2</v>
      </c>
      <c r="AH55" s="387"/>
      <c r="AI55" s="388"/>
      <c r="AJ55" s="388"/>
      <c r="AK55" s="388"/>
      <c r="AL55" s="346"/>
      <c r="AM55" s="389">
        <f>IF(COUNTIF(AM12:AM48,"GYJ")=0,"",COUNTIF(AM12:AM48,"GYJ"))</f>
        <v>2</v>
      </c>
      <c r="AN55" s="387"/>
      <c r="AO55" s="388"/>
      <c r="AP55" s="388"/>
      <c r="AQ55" s="388"/>
      <c r="AR55" s="346"/>
      <c r="AS55" s="389">
        <f>IF(COUNTIF(AS12:AS48,"GYJ")=0,"",COUNTIF(AS12:AS48,"GYJ"))</f>
        <v>3</v>
      </c>
      <c r="AT55" s="387"/>
      <c r="AU55" s="388"/>
      <c r="AV55" s="388"/>
      <c r="AW55" s="388"/>
      <c r="AX55" s="346"/>
      <c r="AY55" s="389" t="str">
        <f>IF(COUNTIF(AY12:AY48,"GYJ")=0,"",COUNTIF(AY12:AY48,"GYJ"))</f>
        <v/>
      </c>
      <c r="AZ55" s="390"/>
      <c r="BA55" s="388"/>
      <c r="BB55" s="388"/>
      <c r="BC55" s="388"/>
      <c r="BD55" s="346"/>
      <c r="BE55" s="391">
        <f t="shared" si="102"/>
        <v>9</v>
      </c>
    </row>
    <row r="56" spans="1:59" ht="15.75" customHeight="1" x14ac:dyDescent="0.3">
      <c r="A56" s="245"/>
      <c r="B56" s="396"/>
      <c r="C56" s="386" t="s">
        <v>223</v>
      </c>
      <c r="D56" s="387"/>
      <c r="E56" s="388"/>
      <c r="F56" s="388"/>
      <c r="G56" s="388"/>
      <c r="H56" s="346"/>
      <c r="I56" s="389" t="str">
        <f>IF(COUNTIF(I12:I48,"GYJ(Z)")=0,"",COUNTIF(I12:I48,"GYJ(Z)"))</f>
        <v/>
      </c>
      <c r="J56" s="387"/>
      <c r="K56" s="388"/>
      <c r="L56" s="388"/>
      <c r="M56" s="388"/>
      <c r="N56" s="346"/>
      <c r="O56" s="389" t="str">
        <f>IF(COUNTIF(O12:O48,"GYJ(Z)")=0,"",COUNTIF(O12:O48,"GYJ(Z)"))</f>
        <v/>
      </c>
      <c r="P56" s="387"/>
      <c r="Q56" s="388"/>
      <c r="R56" s="388"/>
      <c r="S56" s="388"/>
      <c r="T56" s="346"/>
      <c r="U56" s="389" t="str">
        <f>IF(COUNTIF(U12:U48,"GYJ(Z)")=0,"",COUNTIF(U12:U48,"GYJ(Z)"))</f>
        <v/>
      </c>
      <c r="V56" s="387"/>
      <c r="W56" s="388"/>
      <c r="X56" s="388"/>
      <c r="Y56" s="388"/>
      <c r="Z56" s="346"/>
      <c r="AA56" s="389" t="str">
        <f>IF(COUNTIF(AA12:AA48,"GYJ(Z)")=0,"",COUNTIF(AA12:AA48,"GYJ(Z)"))</f>
        <v/>
      </c>
      <c r="AB56" s="387"/>
      <c r="AC56" s="388"/>
      <c r="AD56" s="388"/>
      <c r="AE56" s="388"/>
      <c r="AF56" s="346"/>
      <c r="AG56" s="389" t="str">
        <f>IF(COUNTIF(AG12:AG48,"GYJ(Z)")=0,"",COUNTIF(AG12:AG48,"GYJ(Z)"))</f>
        <v/>
      </c>
      <c r="AH56" s="387"/>
      <c r="AI56" s="388"/>
      <c r="AJ56" s="388"/>
      <c r="AK56" s="388"/>
      <c r="AL56" s="346"/>
      <c r="AM56" s="389" t="str">
        <f>IF(COUNTIF(AM12:AM48,"GYJ(Z)")=0,"",COUNTIF(AM12:AM48,"GYJ(Z)"))</f>
        <v/>
      </c>
      <c r="AN56" s="387"/>
      <c r="AO56" s="388"/>
      <c r="AP56" s="388"/>
      <c r="AQ56" s="388"/>
      <c r="AR56" s="346"/>
      <c r="AS56" s="389" t="str">
        <f>IF(COUNTIF(AS12:AS48,"GYJ(Z)")=0,"",COUNTIF(AS12:AS48,"GYJ(Z)"))</f>
        <v/>
      </c>
      <c r="AT56" s="387"/>
      <c r="AU56" s="388"/>
      <c r="AV56" s="388"/>
      <c r="AW56" s="388"/>
      <c r="AX56" s="346"/>
      <c r="AY56" s="389">
        <f>IF(COUNTIF(AY12:AY48,"GYJ(Z)")=0,"",COUNTIF(AY12:AY48,"GYJ(Z)"))</f>
        <v>1</v>
      </c>
      <c r="AZ56" s="390"/>
      <c r="BA56" s="388"/>
      <c r="BB56" s="388"/>
      <c r="BC56" s="388"/>
      <c r="BD56" s="346"/>
      <c r="BE56" s="391">
        <f t="shared" si="102"/>
        <v>1</v>
      </c>
    </row>
    <row r="57" spans="1:59" ht="15.75" customHeight="1" x14ac:dyDescent="0.3">
      <c r="A57" s="245"/>
      <c r="B57" s="385"/>
      <c r="C57" s="397" t="s">
        <v>224</v>
      </c>
      <c r="D57" s="387"/>
      <c r="E57" s="388"/>
      <c r="F57" s="388"/>
      <c r="G57" s="388"/>
      <c r="H57" s="346"/>
      <c r="I57" s="389" t="str">
        <f>IF(COUNTIF(I12:I48,"K")=0,"",COUNTIF(I12:I48,"K"))</f>
        <v/>
      </c>
      <c r="J57" s="387"/>
      <c r="K57" s="388"/>
      <c r="L57" s="388"/>
      <c r="M57" s="388"/>
      <c r="N57" s="346"/>
      <c r="O57" s="389" t="str">
        <f>IF(COUNTIF(O12:O48,"K")=0,"",COUNTIF(O12:O48,"K"))</f>
        <v/>
      </c>
      <c r="P57" s="387"/>
      <c r="Q57" s="388"/>
      <c r="R57" s="388"/>
      <c r="S57" s="388"/>
      <c r="T57" s="346"/>
      <c r="U57" s="389" t="str">
        <f>IF(COUNTIF(U12:U48,"K")=0,"",COUNTIF(U12:U48,"K"))</f>
        <v/>
      </c>
      <c r="V57" s="387"/>
      <c r="W57" s="388"/>
      <c r="X57" s="388"/>
      <c r="Y57" s="388"/>
      <c r="Z57" s="346"/>
      <c r="AA57" s="389" t="str">
        <f>IF(COUNTIF(AA12:AA48,"K")=0,"",COUNTIF(AA12:AA48,"K"))</f>
        <v/>
      </c>
      <c r="AB57" s="387"/>
      <c r="AC57" s="388"/>
      <c r="AD57" s="388"/>
      <c r="AE57" s="388"/>
      <c r="AF57" s="346"/>
      <c r="AG57" s="389">
        <f>IF(COUNTIF(AG12:AG48,"K")=0,"",COUNTIF(AG12:AG48,"K"))</f>
        <v>1</v>
      </c>
      <c r="AH57" s="387"/>
      <c r="AI57" s="388"/>
      <c r="AJ57" s="388"/>
      <c r="AK57" s="388"/>
      <c r="AL57" s="346"/>
      <c r="AM57" s="389" t="str">
        <f>IF(COUNTIF(AM12:AM48,"K")=0,"",COUNTIF(AM12:AM48,"K"))</f>
        <v/>
      </c>
      <c r="AN57" s="387"/>
      <c r="AO57" s="388"/>
      <c r="AP57" s="388"/>
      <c r="AQ57" s="388"/>
      <c r="AR57" s="346"/>
      <c r="AS57" s="389" t="str">
        <f>IF(COUNTIF(AS12:AS48,"K")=0,"",COUNTIF(AS12:AS48,"K"))</f>
        <v/>
      </c>
      <c r="AT57" s="387"/>
      <c r="AU57" s="388"/>
      <c r="AV57" s="388"/>
      <c r="AW57" s="388"/>
      <c r="AX57" s="346"/>
      <c r="AY57" s="389" t="str">
        <f>IF(COUNTIF(AY12:AY48,"K")=0,"",COUNTIF(AY12:AY48,"K"))</f>
        <v/>
      </c>
      <c r="AZ57" s="390"/>
      <c r="BA57" s="388"/>
      <c r="BB57" s="388"/>
      <c r="BC57" s="388"/>
      <c r="BD57" s="346"/>
      <c r="BE57" s="391">
        <f t="shared" si="102"/>
        <v>1</v>
      </c>
    </row>
    <row r="58" spans="1:59" ht="15.75" customHeight="1" x14ac:dyDescent="0.3">
      <c r="A58" s="245"/>
      <c r="B58" s="385"/>
      <c r="C58" s="397" t="s">
        <v>225</v>
      </c>
      <c r="D58" s="387"/>
      <c r="E58" s="388"/>
      <c r="F58" s="388"/>
      <c r="G58" s="388"/>
      <c r="H58" s="346"/>
      <c r="I58" s="389" t="str">
        <f>IF(COUNTIF(I12:I48,"K(Z)")=0,"",COUNTIF(I12:I48,"K(Z)"))</f>
        <v/>
      </c>
      <c r="J58" s="387"/>
      <c r="K58" s="388"/>
      <c r="L58" s="388"/>
      <c r="M58" s="388"/>
      <c r="N58" s="346"/>
      <c r="O58" s="389" t="str">
        <f>IF(COUNTIF(O12:O48,"K(Z)")=0,"",COUNTIF(O12:O48,"K(Z)"))</f>
        <v/>
      </c>
      <c r="P58" s="387"/>
      <c r="Q58" s="388"/>
      <c r="R58" s="388"/>
      <c r="S58" s="388"/>
      <c r="T58" s="346"/>
      <c r="U58" s="389" t="str">
        <f>IF(COUNTIF(U12:U48,"K(Z)")=0,"",COUNTIF(U12:U48,"K(Z)"))</f>
        <v/>
      </c>
      <c r="V58" s="387"/>
      <c r="W58" s="388"/>
      <c r="X58" s="388"/>
      <c r="Y58" s="388"/>
      <c r="Z58" s="346"/>
      <c r="AA58" s="389" t="str">
        <f>IF(COUNTIF(AA12:AA48,"K(Z)")=0,"",COUNTIF(AA12:AA48,"K(Z)"))</f>
        <v/>
      </c>
      <c r="AB58" s="387"/>
      <c r="AC58" s="388"/>
      <c r="AD58" s="388"/>
      <c r="AE58" s="388"/>
      <c r="AF58" s="346"/>
      <c r="AG58" s="389" t="str">
        <f>IF(COUNTIF(AG12:AG48,"K(Z)")=0,"",COUNTIF(AG12:AG48,"K(Z)"))</f>
        <v/>
      </c>
      <c r="AH58" s="387"/>
      <c r="AI58" s="388"/>
      <c r="AJ58" s="388"/>
      <c r="AK58" s="388"/>
      <c r="AL58" s="346"/>
      <c r="AM58" s="389">
        <f>IF(COUNTIF(AM12:AM48,"K(Z)")=0,"",COUNTIF(AM12:AM48,"K(Z)"))</f>
        <v>1</v>
      </c>
      <c r="AN58" s="387"/>
      <c r="AO58" s="388"/>
      <c r="AP58" s="388"/>
      <c r="AQ58" s="388"/>
      <c r="AR58" s="346"/>
      <c r="AS58" s="389" t="str">
        <f>IF(COUNTIF(AS12:AS48,"K(Z)")=0,"",COUNTIF(AS12:AS48,"K(Z)"))</f>
        <v/>
      </c>
      <c r="AT58" s="387"/>
      <c r="AU58" s="388"/>
      <c r="AV58" s="388"/>
      <c r="AW58" s="388"/>
      <c r="AX58" s="346"/>
      <c r="AY58" s="389" t="str">
        <f>IF(COUNTIF(AY12:AY48,"K(Z)")=0,"",COUNTIF(AY12:AY48,"K(Z)"))</f>
        <v/>
      </c>
      <c r="AZ58" s="390"/>
      <c r="BA58" s="388"/>
      <c r="BB58" s="388"/>
      <c r="BC58" s="388"/>
      <c r="BD58" s="346"/>
      <c r="BE58" s="391">
        <f t="shared" si="102"/>
        <v>1</v>
      </c>
    </row>
    <row r="59" spans="1:59" ht="15.75" customHeight="1" x14ac:dyDescent="0.3">
      <c r="A59" s="245"/>
      <c r="B59" s="385"/>
      <c r="C59" s="386" t="s">
        <v>226</v>
      </c>
      <c r="D59" s="387"/>
      <c r="E59" s="388"/>
      <c r="F59" s="388"/>
      <c r="G59" s="388"/>
      <c r="H59" s="346"/>
      <c r="I59" s="389" t="str">
        <f>IF(COUNTIF(I12:I48,"AV")=0,"",COUNTIF(I12:I48,"AV"))</f>
        <v/>
      </c>
      <c r="J59" s="387"/>
      <c r="K59" s="388"/>
      <c r="L59" s="388"/>
      <c r="M59" s="388"/>
      <c r="N59" s="346"/>
      <c r="O59" s="389" t="str">
        <f>IF(COUNTIF(O12:O48,"AV")=0,"",COUNTIF(O12:O48,"AV"))</f>
        <v/>
      </c>
      <c r="P59" s="387"/>
      <c r="Q59" s="388"/>
      <c r="R59" s="388"/>
      <c r="S59" s="388"/>
      <c r="T59" s="346"/>
      <c r="U59" s="389" t="str">
        <f>IF(COUNTIF(U12:U48,"AV")=0,"",COUNTIF(U12:U48,"AV"))</f>
        <v/>
      </c>
      <c r="V59" s="387"/>
      <c r="W59" s="388"/>
      <c r="X59" s="388"/>
      <c r="Y59" s="388"/>
      <c r="Z59" s="346"/>
      <c r="AA59" s="389" t="str">
        <f>IF(COUNTIF(AA12:AA48,"AV")=0,"",COUNTIF(AA12:AA48,"AV"))</f>
        <v/>
      </c>
      <c r="AB59" s="387"/>
      <c r="AC59" s="388"/>
      <c r="AD59" s="388"/>
      <c r="AE59" s="388"/>
      <c r="AF59" s="346"/>
      <c r="AG59" s="389" t="str">
        <f>IF(COUNTIF(AG12:AG48,"AV")=0,"",COUNTIF(AG12:AG48,"AV"))</f>
        <v/>
      </c>
      <c r="AH59" s="387"/>
      <c r="AI59" s="388"/>
      <c r="AJ59" s="388"/>
      <c r="AK59" s="388"/>
      <c r="AL59" s="346"/>
      <c r="AM59" s="389" t="str">
        <f>IF(COUNTIF(AM12:AM48,"AV")=0,"",COUNTIF(AM12:AM48,"AV"))</f>
        <v/>
      </c>
      <c r="AN59" s="387"/>
      <c r="AO59" s="388"/>
      <c r="AP59" s="388"/>
      <c r="AQ59" s="388"/>
      <c r="AR59" s="346"/>
      <c r="AS59" s="389" t="str">
        <f>IF(COUNTIF(AS12:AS48,"AV")=0,"",COUNTIF(AS12:AS48,"AV"))</f>
        <v/>
      </c>
      <c r="AT59" s="387"/>
      <c r="AU59" s="388"/>
      <c r="AV59" s="388"/>
      <c r="AW59" s="388"/>
      <c r="AX59" s="346"/>
      <c r="AY59" s="389" t="str">
        <f>IF(COUNTIF(AY12:AY48,"AV")=0,"",COUNTIF(AY12:AY48,"AV"))</f>
        <v/>
      </c>
      <c r="AZ59" s="390"/>
      <c r="BA59" s="388"/>
      <c r="BB59" s="388"/>
      <c r="BC59" s="388"/>
      <c r="BD59" s="346"/>
      <c r="BE59" s="391" t="str">
        <f t="shared" si="102"/>
        <v/>
      </c>
    </row>
    <row r="60" spans="1:59" ht="15.75" customHeight="1" x14ac:dyDescent="0.3">
      <c r="A60" s="245"/>
      <c r="B60" s="385"/>
      <c r="C60" s="386" t="s">
        <v>227</v>
      </c>
      <c r="D60" s="387"/>
      <c r="E60" s="388"/>
      <c r="F60" s="388"/>
      <c r="G60" s="388"/>
      <c r="H60" s="346"/>
      <c r="I60" s="389" t="str">
        <f>IF(COUNTIF(I12:I48,"KV")=0,"",COUNTIF(I12:I48,"KV"))</f>
        <v/>
      </c>
      <c r="J60" s="387"/>
      <c r="K60" s="388"/>
      <c r="L60" s="388"/>
      <c r="M60" s="388"/>
      <c r="N60" s="346"/>
      <c r="O60" s="389" t="str">
        <f>IF(COUNTIF(O12:O48,"KV")=0,"",COUNTIF(O12:O48,"KV"))</f>
        <v/>
      </c>
      <c r="P60" s="387"/>
      <c r="Q60" s="388"/>
      <c r="R60" s="388"/>
      <c r="S60" s="388"/>
      <c r="T60" s="346"/>
      <c r="U60" s="389" t="str">
        <f>IF(COUNTIF(U12:U48,"KV")=0,"",COUNTIF(U12:U48,"KV"))</f>
        <v/>
      </c>
      <c r="V60" s="387"/>
      <c r="W60" s="388"/>
      <c r="X60" s="388"/>
      <c r="Y60" s="388"/>
      <c r="Z60" s="346"/>
      <c r="AA60" s="389" t="str">
        <f>IF(COUNTIF(AA12:AA48,"KV")=0,"",COUNTIF(AA12:AA48,"KV"))</f>
        <v/>
      </c>
      <c r="AB60" s="387"/>
      <c r="AC60" s="388"/>
      <c r="AD60" s="388"/>
      <c r="AE60" s="388"/>
      <c r="AF60" s="346"/>
      <c r="AG60" s="389" t="str">
        <f>IF(COUNTIF(AG12:AG48,"KV")=0,"",COUNTIF(AG12:AG48,"KV"))</f>
        <v/>
      </c>
      <c r="AH60" s="387"/>
      <c r="AI60" s="388"/>
      <c r="AJ60" s="388"/>
      <c r="AK60" s="388"/>
      <c r="AL60" s="346"/>
      <c r="AM60" s="389" t="str">
        <f>IF(COUNTIF(AM12:AM48,"KV")=0,"",COUNTIF(AM12:AM48,"KV"))</f>
        <v/>
      </c>
      <c r="AN60" s="387"/>
      <c r="AO60" s="388"/>
      <c r="AP60" s="388"/>
      <c r="AQ60" s="388"/>
      <c r="AR60" s="346"/>
      <c r="AS60" s="389" t="str">
        <f>IF(COUNTIF(AS12:AS48,"KV")=0,"",COUNTIF(AS12:AS48,"KV"))</f>
        <v/>
      </c>
      <c r="AT60" s="387"/>
      <c r="AU60" s="388"/>
      <c r="AV60" s="388"/>
      <c r="AW60" s="388"/>
      <c r="AX60" s="346"/>
      <c r="AY60" s="389" t="str">
        <f>IF(COUNTIF(AY12:AY48,"KV")=0,"",COUNTIF(AY12:AY48,"KV"))</f>
        <v/>
      </c>
      <c r="AZ60" s="390"/>
      <c r="BA60" s="388"/>
      <c r="BB60" s="388"/>
      <c r="BC60" s="388"/>
      <c r="BD60" s="346"/>
      <c r="BE60" s="391" t="str">
        <f t="shared" si="102"/>
        <v/>
      </c>
    </row>
    <row r="61" spans="1:59" ht="15.75" customHeight="1" x14ac:dyDescent="0.3">
      <c r="A61" s="245"/>
      <c r="B61" s="385"/>
      <c r="C61" s="386" t="s">
        <v>228</v>
      </c>
      <c r="D61" s="398"/>
      <c r="E61" s="399"/>
      <c r="F61" s="399"/>
      <c r="G61" s="399"/>
      <c r="H61" s="350"/>
      <c r="I61" s="389" t="str">
        <f>IF(COUNTIF(I12:I48,"SZG")=0,"",COUNTIF(I12:I48,"SZG"))</f>
        <v/>
      </c>
      <c r="J61" s="398"/>
      <c r="K61" s="399"/>
      <c r="L61" s="399"/>
      <c r="M61" s="399"/>
      <c r="N61" s="350"/>
      <c r="O61" s="389" t="str">
        <f>IF(COUNTIF(O12:O48,"SZG")=0,"",COUNTIF(O12:O48,"SZG"))</f>
        <v/>
      </c>
      <c r="P61" s="398"/>
      <c r="Q61" s="399"/>
      <c r="R61" s="399"/>
      <c r="S61" s="399"/>
      <c r="T61" s="350"/>
      <c r="U61" s="389" t="str">
        <f>IF(COUNTIF(U12:U48,"SZG")=0,"",COUNTIF(U12:U48,"SZG"))</f>
        <v/>
      </c>
      <c r="V61" s="398"/>
      <c r="W61" s="399"/>
      <c r="X61" s="399"/>
      <c r="Y61" s="399"/>
      <c r="Z61" s="350"/>
      <c r="AA61" s="389" t="str">
        <f>IF(COUNTIF(AA12:AA48,"SZG")=0,"",COUNTIF(AA12:AA48,"SZG"))</f>
        <v/>
      </c>
      <c r="AB61" s="398"/>
      <c r="AC61" s="399"/>
      <c r="AD61" s="399"/>
      <c r="AE61" s="399"/>
      <c r="AF61" s="350"/>
      <c r="AG61" s="389" t="str">
        <f>IF(COUNTIF(AG12:AG48,"SZG")=0,"",COUNTIF(AG12:AG48,"SZG"))</f>
        <v/>
      </c>
      <c r="AH61" s="398"/>
      <c r="AI61" s="399"/>
      <c r="AJ61" s="399"/>
      <c r="AK61" s="399"/>
      <c r="AL61" s="350"/>
      <c r="AM61" s="389" t="str">
        <f>IF(COUNTIF(AM12:AM48,"SZG")=0,"",COUNTIF(AM12:AM48,"SZG"))</f>
        <v/>
      </c>
      <c r="AN61" s="398"/>
      <c r="AO61" s="399"/>
      <c r="AP61" s="399"/>
      <c r="AQ61" s="399"/>
      <c r="AR61" s="350"/>
      <c r="AS61" s="389" t="str">
        <f>IF(COUNTIF(AS12:AS48,"SZG")=0,"",COUNTIF(AS12:AS48,"SZG"))</f>
        <v/>
      </c>
      <c r="AT61" s="398"/>
      <c r="AU61" s="399"/>
      <c r="AV61" s="399"/>
      <c r="AW61" s="399"/>
      <c r="AX61" s="350"/>
      <c r="AY61" s="389" t="str">
        <f>IF(COUNTIF(AY12:AY48,"SZG")=0,"",COUNTIF(AY12:AY48,"SZG"))</f>
        <v/>
      </c>
      <c r="AZ61" s="390"/>
      <c r="BA61" s="388"/>
      <c r="BB61" s="388"/>
      <c r="BC61" s="388"/>
      <c r="BD61" s="346"/>
      <c r="BE61" s="391" t="str">
        <f t="shared" si="102"/>
        <v/>
      </c>
    </row>
    <row r="62" spans="1:59" ht="15.75" customHeight="1" x14ac:dyDescent="0.3">
      <c r="A62" s="245"/>
      <c r="B62" s="385"/>
      <c r="C62" s="386" t="s">
        <v>229</v>
      </c>
      <c r="D62" s="398"/>
      <c r="E62" s="399"/>
      <c r="F62" s="399"/>
      <c r="G62" s="399"/>
      <c r="H62" s="350"/>
      <c r="I62" s="389" t="str">
        <f>IF(COUNTIF(I12:I48,"ZV")=0,"",COUNTIF(I12:I48,"ZV"))</f>
        <v/>
      </c>
      <c r="J62" s="398"/>
      <c r="K62" s="399"/>
      <c r="L62" s="399"/>
      <c r="M62" s="399"/>
      <c r="N62" s="350"/>
      <c r="O62" s="389" t="str">
        <f>IF(COUNTIF(O12:O48,"ZV")=0,"",COUNTIF(O12:O48,"ZV"))</f>
        <v/>
      </c>
      <c r="P62" s="398"/>
      <c r="Q62" s="399"/>
      <c r="R62" s="399"/>
      <c r="S62" s="399"/>
      <c r="T62" s="350"/>
      <c r="U62" s="389" t="str">
        <f>IF(COUNTIF(U12:U48,"ZV")=0,"",COUNTIF(U12:U48,"ZV"))</f>
        <v/>
      </c>
      <c r="V62" s="398"/>
      <c r="W62" s="399"/>
      <c r="X62" s="399"/>
      <c r="Y62" s="399"/>
      <c r="Z62" s="350"/>
      <c r="AA62" s="389" t="str">
        <f>IF(COUNTIF(AA12:AA48,"ZV")=0,"",COUNTIF(AA12:AA48,"ZV"))</f>
        <v/>
      </c>
      <c r="AB62" s="398"/>
      <c r="AC62" s="399"/>
      <c r="AD62" s="399"/>
      <c r="AE62" s="399"/>
      <c r="AF62" s="350"/>
      <c r="AG62" s="389" t="str">
        <f>IF(COUNTIF(AG12:AG48,"ZV")=0,"",COUNTIF(AG12:AG48,"ZV"))</f>
        <v/>
      </c>
      <c r="AH62" s="398"/>
      <c r="AI62" s="399"/>
      <c r="AJ62" s="399"/>
      <c r="AK62" s="399"/>
      <c r="AL62" s="350"/>
      <c r="AM62" s="389" t="str">
        <f>IF(COUNTIF(AM12:AM48,"ZV")=0,"",COUNTIF(AM12:AM48,"ZV"))</f>
        <v/>
      </c>
      <c r="AN62" s="398"/>
      <c r="AO62" s="399"/>
      <c r="AP62" s="399"/>
      <c r="AQ62" s="399"/>
      <c r="AR62" s="350"/>
      <c r="AS62" s="389" t="str">
        <f>IF(COUNTIF(AS12:AS48,"ZV")=0,"",COUNTIF(AS12:AS48,"ZV"))</f>
        <v/>
      </c>
      <c r="AT62" s="398"/>
      <c r="AU62" s="399"/>
      <c r="AV62" s="399"/>
      <c r="AW62" s="399"/>
      <c r="AX62" s="350"/>
      <c r="AY62" s="389" t="str">
        <f>IF(COUNTIF(AY12:AY48,"ZV")=0,"",COUNTIF(AY12:AY48,"ZV"))</f>
        <v/>
      </c>
      <c r="AZ62" s="390"/>
      <c r="BA62" s="388"/>
      <c r="BB62" s="388"/>
      <c r="BC62" s="388"/>
      <c r="BD62" s="346"/>
      <c r="BE62" s="391" t="str">
        <f t="shared" si="102"/>
        <v/>
      </c>
    </row>
    <row r="63" spans="1:59" ht="15.75" customHeight="1" thickBot="1" x14ac:dyDescent="0.35">
      <c r="A63" s="400"/>
      <c r="B63" s="401"/>
      <c r="C63" s="402" t="s">
        <v>230</v>
      </c>
      <c r="D63" s="403"/>
      <c r="E63" s="404"/>
      <c r="F63" s="404"/>
      <c r="G63" s="404"/>
      <c r="H63" s="405"/>
      <c r="I63" s="406" t="str">
        <f>IF(SUM(I51:I62)=0,"",SUM(I51:I62))</f>
        <v/>
      </c>
      <c r="J63" s="403"/>
      <c r="K63" s="404"/>
      <c r="L63" s="404"/>
      <c r="M63" s="404"/>
      <c r="N63" s="405"/>
      <c r="O63" s="406" t="str">
        <f>IF(SUM(O51:O62)=0,"",SUM(O51:O62))</f>
        <v/>
      </c>
      <c r="P63" s="403"/>
      <c r="Q63" s="404"/>
      <c r="R63" s="404"/>
      <c r="S63" s="404"/>
      <c r="T63" s="405"/>
      <c r="U63" s="406">
        <f>IF(SUM(U51:U62)=0,"",SUM(U51:U62))</f>
        <v>1</v>
      </c>
      <c r="V63" s="403"/>
      <c r="W63" s="404"/>
      <c r="X63" s="404"/>
      <c r="Y63" s="404"/>
      <c r="Z63" s="405"/>
      <c r="AA63" s="406">
        <f>IF(SUM(AA51:AA62)=0,"",SUM(AA51:AA62))</f>
        <v>4</v>
      </c>
      <c r="AB63" s="403"/>
      <c r="AC63" s="404"/>
      <c r="AD63" s="404"/>
      <c r="AE63" s="404"/>
      <c r="AF63" s="405"/>
      <c r="AG63" s="406">
        <f>IF(SUM(AG51:AG62)=0,"",SUM(AG51:AG62))</f>
        <v>6</v>
      </c>
      <c r="AH63" s="403"/>
      <c r="AI63" s="404"/>
      <c r="AJ63" s="404"/>
      <c r="AK63" s="404"/>
      <c r="AL63" s="405"/>
      <c r="AM63" s="406">
        <f>IF(SUM(AM51:AM62)=0,"",SUM(AM51:AM62))</f>
        <v>7</v>
      </c>
      <c r="AN63" s="403"/>
      <c r="AO63" s="404"/>
      <c r="AP63" s="404"/>
      <c r="AQ63" s="404"/>
      <c r="AR63" s="405"/>
      <c r="AS63" s="406">
        <f>IF(SUM(AS51:AS62)=0,"",SUM(AS51:AS62))</f>
        <v>6</v>
      </c>
      <c r="AT63" s="403"/>
      <c r="AU63" s="404"/>
      <c r="AV63" s="404"/>
      <c r="AW63" s="404"/>
      <c r="AX63" s="405"/>
      <c r="AY63" s="406">
        <f>IF(SUM(AY51:AY62)=0,"",SUM(AY51:AY62))</f>
        <v>1</v>
      </c>
      <c r="AZ63" s="407"/>
      <c r="BA63" s="404"/>
      <c r="BB63" s="404"/>
      <c r="BC63" s="404"/>
      <c r="BD63" s="405"/>
      <c r="BE63" s="408">
        <f t="shared" si="102"/>
        <v>25</v>
      </c>
    </row>
    <row r="64" spans="1:59" ht="15.75" customHeight="1" thickTop="1" x14ac:dyDescent="0.3">
      <c r="B64" s="112"/>
      <c r="C64" s="112"/>
    </row>
    <row r="65" spans="2:3" ht="15.75" customHeight="1" x14ac:dyDescent="0.3">
      <c r="B65" s="112"/>
      <c r="C65" s="112"/>
    </row>
    <row r="66" spans="2:3" ht="15.75" customHeight="1" x14ac:dyDescent="0.3">
      <c r="B66" s="112"/>
      <c r="C66" s="112"/>
    </row>
    <row r="67" spans="2:3" ht="15.75" customHeight="1" x14ac:dyDescent="0.3">
      <c r="B67" s="112"/>
      <c r="C67" s="112"/>
    </row>
    <row r="68" spans="2:3" ht="15.75" customHeight="1" x14ac:dyDescent="0.3">
      <c r="B68" s="112"/>
      <c r="C68" s="112"/>
    </row>
    <row r="69" spans="2:3" ht="15.75" customHeight="1" x14ac:dyDescent="0.3">
      <c r="B69" s="112"/>
      <c r="C69" s="112"/>
    </row>
    <row r="70" spans="2:3" ht="15.75" customHeight="1" x14ac:dyDescent="0.3">
      <c r="B70" s="112"/>
      <c r="C70" s="112"/>
    </row>
    <row r="71" spans="2:3" ht="15.75" customHeight="1" x14ac:dyDescent="0.3">
      <c r="B71" s="112"/>
      <c r="C71" s="112"/>
    </row>
    <row r="72" spans="2:3" ht="15.75" customHeight="1" x14ac:dyDescent="0.3">
      <c r="B72" s="112"/>
      <c r="C72" s="112"/>
    </row>
    <row r="73" spans="2:3" ht="15.75" customHeight="1" x14ac:dyDescent="0.3">
      <c r="B73" s="112"/>
      <c r="C73" s="112"/>
    </row>
    <row r="74" spans="2:3" ht="15.75" customHeight="1" x14ac:dyDescent="0.3">
      <c r="B74" s="112"/>
      <c r="C74" s="112"/>
    </row>
    <row r="75" spans="2:3" ht="15.75" customHeight="1" x14ac:dyDescent="0.3">
      <c r="B75" s="112"/>
      <c r="C75" s="112"/>
    </row>
    <row r="76" spans="2:3" ht="15.75" customHeight="1" x14ac:dyDescent="0.3">
      <c r="B76" s="112"/>
      <c r="C76" s="112"/>
    </row>
    <row r="77" spans="2:3" ht="15.75" customHeight="1" x14ac:dyDescent="0.3">
      <c r="B77" s="112"/>
      <c r="C77" s="112"/>
    </row>
    <row r="78" spans="2:3" ht="15.75" customHeight="1" x14ac:dyDescent="0.3">
      <c r="B78" s="112"/>
      <c r="C78" s="112"/>
    </row>
    <row r="79" spans="2:3" ht="15.75" customHeight="1" x14ac:dyDescent="0.3">
      <c r="B79" s="112"/>
      <c r="C79" s="112"/>
    </row>
    <row r="80" spans="2:3" ht="15.75" customHeight="1" x14ac:dyDescent="0.3">
      <c r="B80" s="112"/>
      <c r="C80" s="112"/>
    </row>
    <row r="81" spans="2:3" ht="15.75" customHeight="1" x14ac:dyDescent="0.3">
      <c r="B81" s="112"/>
      <c r="C81" s="112"/>
    </row>
    <row r="82" spans="2:3" ht="15.75" customHeight="1" x14ac:dyDescent="0.3">
      <c r="B82" s="112"/>
      <c r="C82" s="112"/>
    </row>
    <row r="83" spans="2:3" ht="15.75" customHeight="1" x14ac:dyDescent="0.3">
      <c r="B83" s="112"/>
      <c r="C83" s="112"/>
    </row>
    <row r="84" spans="2:3" ht="15.75" customHeight="1" x14ac:dyDescent="0.3">
      <c r="B84" s="112"/>
      <c r="C84" s="112"/>
    </row>
    <row r="85" spans="2:3" ht="15.75" customHeight="1" x14ac:dyDescent="0.3">
      <c r="B85" s="112"/>
      <c r="C85" s="112"/>
    </row>
    <row r="86" spans="2:3" ht="15.75" customHeight="1" x14ac:dyDescent="0.3">
      <c r="B86" s="112"/>
      <c r="C86" s="112"/>
    </row>
    <row r="87" spans="2:3" ht="15.75" customHeight="1" x14ac:dyDescent="0.3">
      <c r="B87" s="112"/>
      <c r="C87" s="112"/>
    </row>
    <row r="88" spans="2:3" ht="15.75" customHeight="1" x14ac:dyDescent="0.3">
      <c r="B88" s="112"/>
      <c r="C88" s="112"/>
    </row>
    <row r="89" spans="2:3" ht="15.75" customHeight="1" x14ac:dyDescent="0.3">
      <c r="B89" s="112"/>
      <c r="C89" s="112"/>
    </row>
    <row r="90" spans="2:3" ht="15.75" customHeight="1" x14ac:dyDescent="0.3">
      <c r="B90" s="112"/>
      <c r="C90" s="112"/>
    </row>
    <row r="91" spans="2:3" ht="15.75" customHeight="1" x14ac:dyDescent="0.3">
      <c r="B91" s="112"/>
      <c r="C91" s="112"/>
    </row>
    <row r="92" spans="2:3" ht="15.75" customHeight="1" x14ac:dyDescent="0.3">
      <c r="B92" s="112"/>
      <c r="C92" s="112"/>
    </row>
    <row r="93" spans="2:3" ht="15.75" customHeight="1" x14ac:dyDescent="0.3">
      <c r="B93" s="112"/>
      <c r="C93" s="112"/>
    </row>
    <row r="94" spans="2:3" ht="15.75" customHeight="1" x14ac:dyDescent="0.3">
      <c r="B94" s="112"/>
      <c r="C94" s="112"/>
    </row>
    <row r="95" spans="2:3" ht="15.75" customHeight="1" x14ac:dyDescent="0.3">
      <c r="B95" s="112"/>
      <c r="C95" s="112"/>
    </row>
    <row r="96" spans="2:3" ht="15.75" customHeight="1" x14ac:dyDescent="0.3">
      <c r="B96" s="112"/>
      <c r="C96" s="112"/>
    </row>
    <row r="97" spans="2:3" ht="15.75" customHeight="1" x14ac:dyDescent="0.3">
      <c r="B97" s="112"/>
      <c r="C97" s="112"/>
    </row>
    <row r="98" spans="2:3" ht="15.75" customHeight="1" x14ac:dyDescent="0.3">
      <c r="B98" s="112"/>
      <c r="C98" s="112"/>
    </row>
    <row r="99" spans="2:3" ht="15.75" customHeight="1" x14ac:dyDescent="0.3">
      <c r="B99" s="112"/>
      <c r="C99" s="112"/>
    </row>
    <row r="100" spans="2:3" ht="15.75" customHeight="1" x14ac:dyDescent="0.3">
      <c r="B100" s="112"/>
      <c r="C100" s="112"/>
    </row>
    <row r="101" spans="2:3" ht="15.75" customHeight="1" x14ac:dyDescent="0.3">
      <c r="B101" s="112"/>
      <c r="C101" s="112"/>
    </row>
    <row r="102" spans="2:3" ht="15.75" customHeight="1" x14ac:dyDescent="0.3">
      <c r="B102" s="112"/>
      <c r="C102" s="112"/>
    </row>
    <row r="103" spans="2:3" ht="15.75" customHeight="1" x14ac:dyDescent="0.3">
      <c r="B103" s="112"/>
      <c r="C103" s="112"/>
    </row>
    <row r="104" spans="2:3" ht="15.75" customHeight="1" x14ac:dyDescent="0.3">
      <c r="B104" s="112"/>
      <c r="C104" s="112"/>
    </row>
    <row r="105" spans="2:3" ht="15.75" customHeight="1" x14ac:dyDescent="0.3">
      <c r="B105" s="112"/>
      <c r="C105" s="112"/>
    </row>
    <row r="106" spans="2:3" ht="15.75" customHeight="1" x14ac:dyDescent="0.3">
      <c r="B106" s="112"/>
      <c r="C106" s="112"/>
    </row>
    <row r="107" spans="2:3" ht="15.75" customHeight="1" x14ac:dyDescent="0.3">
      <c r="B107" s="112"/>
      <c r="C107" s="112"/>
    </row>
    <row r="108" spans="2:3" ht="15.75" customHeight="1" x14ac:dyDescent="0.3">
      <c r="B108" s="112"/>
      <c r="C108" s="112"/>
    </row>
    <row r="109" spans="2:3" ht="15.75" customHeight="1" x14ac:dyDescent="0.3">
      <c r="B109" s="112"/>
      <c r="C109" s="112"/>
    </row>
    <row r="110" spans="2:3" ht="15.75" customHeight="1" x14ac:dyDescent="0.3">
      <c r="B110" s="112"/>
      <c r="C110" s="112"/>
    </row>
    <row r="111" spans="2:3" ht="15.75" customHeight="1" x14ac:dyDescent="0.3">
      <c r="B111" s="112"/>
      <c r="C111" s="112"/>
    </row>
    <row r="112" spans="2:3" ht="15.75" customHeight="1" x14ac:dyDescent="0.3">
      <c r="B112" s="112"/>
      <c r="C112" s="112"/>
    </row>
    <row r="113" spans="2:3" ht="15.75" customHeight="1" x14ac:dyDescent="0.3">
      <c r="B113" s="112"/>
      <c r="C113" s="112"/>
    </row>
    <row r="114" spans="2:3" ht="15.75" customHeight="1" x14ac:dyDescent="0.3">
      <c r="B114" s="112"/>
      <c r="C114" s="112"/>
    </row>
    <row r="115" spans="2:3" ht="15.75" customHeight="1" x14ac:dyDescent="0.3">
      <c r="B115" s="112"/>
      <c r="C115" s="112"/>
    </row>
    <row r="116" spans="2:3" ht="15.75" customHeight="1" x14ac:dyDescent="0.3">
      <c r="B116" s="112"/>
      <c r="C116" s="112"/>
    </row>
    <row r="117" spans="2:3" ht="15.75" customHeight="1" x14ac:dyDescent="0.3">
      <c r="B117" s="112"/>
      <c r="C117" s="112"/>
    </row>
    <row r="118" spans="2:3" ht="15.75" customHeight="1" x14ac:dyDescent="0.3">
      <c r="B118" s="112"/>
      <c r="C118" s="112"/>
    </row>
    <row r="119" spans="2:3" ht="15.75" customHeight="1" x14ac:dyDescent="0.3">
      <c r="B119" s="112"/>
      <c r="C119" s="112"/>
    </row>
    <row r="120" spans="2:3" ht="15.75" customHeight="1" x14ac:dyDescent="0.3">
      <c r="B120" s="112"/>
      <c r="C120" s="112"/>
    </row>
    <row r="121" spans="2:3" ht="15.75" customHeight="1" x14ac:dyDescent="0.3">
      <c r="B121" s="112"/>
      <c r="C121" s="112"/>
    </row>
    <row r="122" spans="2:3" ht="15.75" customHeight="1" x14ac:dyDescent="0.3">
      <c r="B122" s="112"/>
      <c r="C122" s="112"/>
    </row>
    <row r="123" spans="2:3" ht="15.75" customHeight="1" x14ac:dyDescent="0.3">
      <c r="B123" s="112"/>
      <c r="C123" s="112"/>
    </row>
    <row r="124" spans="2:3" ht="15.75" customHeight="1" x14ac:dyDescent="0.3">
      <c r="B124" s="112"/>
      <c r="C124" s="112"/>
    </row>
    <row r="125" spans="2:3" ht="15.75" customHeight="1" x14ac:dyDescent="0.3">
      <c r="B125" s="112"/>
      <c r="C125" s="112"/>
    </row>
    <row r="126" spans="2:3" ht="15.75" customHeight="1" x14ac:dyDescent="0.3">
      <c r="B126" s="112"/>
      <c r="C126" s="112"/>
    </row>
    <row r="127" spans="2:3" ht="15.75" customHeight="1" x14ac:dyDescent="0.3">
      <c r="B127" s="112"/>
      <c r="C127" s="112"/>
    </row>
    <row r="128" spans="2:3" ht="15.75" customHeight="1" x14ac:dyDescent="0.3">
      <c r="B128" s="112"/>
      <c r="C128" s="112"/>
    </row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</sheetData>
  <sheetProtection selectLockedCells="1"/>
  <protectedRanges>
    <protectedRange sqref="C50" name="Tartomány4"/>
    <protectedRange sqref="C62:C63" name="Tartomány4_1"/>
  </protectedRanges>
  <mergeCells count="65">
    <mergeCell ref="D45:AA45"/>
    <mergeCell ref="AB45:AY45"/>
    <mergeCell ref="AZ45:BE45"/>
    <mergeCell ref="A49:AA49"/>
    <mergeCell ref="A50:AA50"/>
    <mergeCell ref="BB8:BC8"/>
    <mergeCell ref="BD8:BD9"/>
    <mergeCell ref="BE8:BE9"/>
    <mergeCell ref="D39:AA39"/>
    <mergeCell ref="AB39:AY39"/>
    <mergeCell ref="AZ39:BE39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8"/>
    <mergeCell ref="BG6:BG8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7" orientation="landscape" r:id="rId1"/>
  <headerFooter alignWithMargins="0">
    <oddHeader>&amp;R 1/b. számú melléklet az  Állami légiközlekedési alapképzési szak tantervéhez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BG152"/>
  <sheetViews>
    <sheetView view="pageBreakPreview" topLeftCell="A7" zoomScale="115" zoomScaleNormal="85" zoomScaleSheetLayoutView="115" workbookViewId="0">
      <pane xSplit="15" ySplit="2" topLeftCell="AS10" activePane="bottomRight" state="frozen"/>
      <selection pane="topRight" activeCell="P7" sqref="P7"/>
      <selection pane="bottomLeft" activeCell="A9" sqref="A9"/>
      <selection pane="bottomRight" activeCell="C34" sqref="C34"/>
    </sheetView>
  </sheetViews>
  <sheetFormatPr defaultColWidth="10.6640625" defaultRowHeight="15.75" x14ac:dyDescent="0.25"/>
  <cols>
    <col min="1" max="1" width="17.1640625" style="58" customWidth="1"/>
    <col min="2" max="2" width="7.1640625" style="113" customWidth="1"/>
    <col min="3" max="3" width="60.33203125" style="113" customWidth="1"/>
    <col min="4" max="4" width="5.5" style="113" hidden="1" customWidth="1"/>
    <col min="5" max="5" width="6.83203125" style="113" hidden="1" customWidth="1"/>
    <col min="6" max="6" width="5.5" style="113" hidden="1" customWidth="1"/>
    <col min="7" max="7" width="6.83203125" style="113" hidden="1" customWidth="1"/>
    <col min="8" max="8" width="5.5" style="113" hidden="1" customWidth="1"/>
    <col min="9" max="9" width="5.6640625" style="113" hidden="1" customWidth="1"/>
    <col min="10" max="10" width="5.5" style="113" hidden="1" customWidth="1"/>
    <col min="11" max="11" width="6.83203125" style="113" hidden="1" customWidth="1"/>
    <col min="12" max="12" width="5.5" style="113" hidden="1" customWidth="1"/>
    <col min="13" max="13" width="6.83203125" style="113" hidden="1" customWidth="1"/>
    <col min="14" max="14" width="5.5" style="113" hidden="1" customWidth="1"/>
    <col min="15" max="15" width="5.6640625" style="113" hidden="1" customWidth="1"/>
    <col min="16" max="16" width="5.5" style="113" customWidth="1"/>
    <col min="17" max="17" width="6.83203125" style="113" customWidth="1"/>
    <col min="18" max="18" width="5.5" style="113" customWidth="1"/>
    <col min="19" max="19" width="6.83203125" style="113" customWidth="1"/>
    <col min="20" max="20" width="5.5" style="113" customWidth="1"/>
    <col min="21" max="21" width="5.6640625" style="113" customWidth="1"/>
    <col min="22" max="22" width="5.5" style="113" bestFit="1" customWidth="1"/>
    <col min="23" max="23" width="6.83203125" style="113" customWidth="1"/>
    <col min="24" max="24" width="5.5" style="113" bestFit="1" customWidth="1"/>
    <col min="25" max="25" width="6.83203125" style="113" customWidth="1"/>
    <col min="26" max="26" width="5.5" style="113" customWidth="1"/>
    <col min="27" max="27" width="5.6640625" style="113" bestFit="1" customWidth="1"/>
    <col min="28" max="28" width="5.5" style="113" customWidth="1"/>
    <col min="29" max="29" width="6.83203125" style="113" customWidth="1"/>
    <col min="30" max="30" width="5.5" style="113" customWidth="1"/>
    <col min="31" max="31" width="6.83203125" style="113" customWidth="1"/>
    <col min="32" max="32" width="5.5" style="113" customWidth="1"/>
    <col min="33" max="33" width="5.6640625" style="113" bestFit="1" customWidth="1"/>
    <col min="34" max="34" width="5.5" style="113" customWidth="1"/>
    <col min="35" max="35" width="6.83203125" style="113" customWidth="1"/>
    <col min="36" max="36" width="5.5" style="113" customWidth="1"/>
    <col min="37" max="37" width="6.83203125" style="113" customWidth="1"/>
    <col min="38" max="38" width="5.5" style="113" customWidth="1"/>
    <col min="39" max="39" width="5.6640625" style="113" bestFit="1" customWidth="1"/>
    <col min="40" max="40" width="5.5" style="113" bestFit="1" customWidth="1"/>
    <col min="41" max="41" width="6.83203125" style="113" customWidth="1"/>
    <col min="42" max="42" width="5.5" style="113" bestFit="1" customWidth="1"/>
    <col min="43" max="43" width="6.83203125" style="113" customWidth="1"/>
    <col min="44" max="44" width="5.5" style="113" customWidth="1"/>
    <col min="45" max="45" width="5.1640625" style="113" bestFit="1" customWidth="1"/>
    <col min="46" max="46" width="5.5" style="113" bestFit="1" customWidth="1"/>
    <col min="47" max="47" width="6.83203125" style="113" customWidth="1"/>
    <col min="48" max="48" width="5.5" style="113" bestFit="1" customWidth="1"/>
    <col min="49" max="49" width="6.83203125" style="113" customWidth="1"/>
    <col min="50" max="50" width="5.5" style="113" customWidth="1"/>
    <col min="51" max="51" width="8.6640625" style="113" bestFit="1" customWidth="1"/>
    <col min="52" max="52" width="6.83203125" style="113" bestFit="1" customWidth="1"/>
    <col min="53" max="53" width="11" style="113" bestFit="1" customWidth="1"/>
    <col min="54" max="54" width="6.83203125" style="113" bestFit="1" customWidth="1"/>
    <col min="55" max="55" width="8.1640625" style="113" bestFit="1" customWidth="1"/>
    <col min="56" max="56" width="6.83203125" style="113" bestFit="1" customWidth="1"/>
    <col min="57" max="57" width="9" style="113" customWidth="1"/>
    <col min="58" max="58" width="52.83203125" style="113" bestFit="1" customWidth="1"/>
    <col min="59" max="59" width="39" style="113" customWidth="1"/>
    <col min="60" max="16384" width="10.6640625" style="113"/>
  </cols>
  <sheetData>
    <row r="1" spans="1:59" ht="21.95" customHeight="1" x14ac:dyDescent="0.2">
      <c r="A1" s="895" t="s">
        <v>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  <c r="AF1" s="895"/>
      <c r="AG1" s="895"/>
      <c r="AH1" s="895"/>
      <c r="AI1" s="895"/>
      <c r="AJ1" s="895"/>
      <c r="AK1" s="895"/>
      <c r="AL1" s="895"/>
      <c r="AM1" s="895"/>
      <c r="AN1" s="895"/>
      <c r="AO1" s="895"/>
      <c r="AP1" s="895"/>
      <c r="AQ1" s="895"/>
      <c r="AR1" s="895"/>
      <c r="AS1" s="895"/>
      <c r="AT1" s="895"/>
      <c r="AU1" s="895"/>
      <c r="AV1" s="895"/>
      <c r="AW1" s="895"/>
      <c r="AX1" s="895"/>
      <c r="AY1" s="895"/>
      <c r="AZ1" s="895"/>
      <c r="BA1" s="895"/>
      <c r="BB1" s="895"/>
      <c r="BC1" s="895"/>
      <c r="BD1" s="895"/>
      <c r="BE1" s="895"/>
    </row>
    <row r="2" spans="1:59" ht="21.95" customHeight="1" x14ac:dyDescent="0.2">
      <c r="A2" s="859" t="s">
        <v>1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59"/>
      <c r="AR2" s="859"/>
      <c r="AS2" s="859"/>
      <c r="AT2" s="859"/>
      <c r="AU2" s="859"/>
      <c r="AV2" s="859"/>
      <c r="AW2" s="859"/>
      <c r="AX2" s="859"/>
      <c r="AY2" s="859"/>
      <c r="AZ2" s="859"/>
      <c r="BA2" s="859"/>
      <c r="BB2" s="859"/>
      <c r="BC2" s="859"/>
      <c r="BD2" s="859"/>
      <c r="BE2" s="859"/>
    </row>
    <row r="3" spans="1:59" ht="23.25" x14ac:dyDescent="0.2">
      <c r="A3" s="860" t="s">
        <v>310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0"/>
      <c r="AO3" s="860"/>
      <c r="AP3" s="860"/>
      <c r="AQ3" s="860"/>
      <c r="AR3" s="860"/>
      <c r="AS3" s="860"/>
      <c r="AT3" s="860"/>
      <c r="AU3" s="860"/>
      <c r="AV3" s="860"/>
      <c r="AW3" s="860"/>
      <c r="AX3" s="860"/>
      <c r="AY3" s="860"/>
      <c r="AZ3" s="860"/>
      <c r="BA3" s="860"/>
      <c r="BB3" s="860"/>
      <c r="BC3" s="860"/>
      <c r="BD3" s="860"/>
      <c r="BE3" s="860"/>
    </row>
    <row r="4" spans="1:59" s="194" customFormat="1" ht="23.25" x14ac:dyDescent="0.2">
      <c r="A4" s="860" t="s">
        <v>232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  <c r="AH4" s="860"/>
      <c r="AI4" s="860"/>
      <c r="AJ4" s="860"/>
      <c r="AK4" s="860"/>
      <c r="AL4" s="860"/>
      <c r="AM4" s="860"/>
      <c r="AN4" s="860"/>
      <c r="AO4" s="860"/>
      <c r="AP4" s="860"/>
      <c r="AQ4" s="860"/>
      <c r="AR4" s="860"/>
      <c r="AS4" s="860"/>
      <c r="AT4" s="860"/>
      <c r="AU4" s="860"/>
      <c r="AV4" s="860"/>
      <c r="AW4" s="860"/>
      <c r="AX4" s="860"/>
      <c r="AY4" s="860"/>
      <c r="AZ4" s="860"/>
      <c r="BA4" s="860"/>
      <c r="BB4" s="860"/>
      <c r="BC4" s="860"/>
      <c r="BD4" s="860"/>
      <c r="BE4" s="860"/>
    </row>
    <row r="5" spans="1:59" ht="21.95" customHeight="1" thickBot="1" x14ac:dyDescent="0.25">
      <c r="A5" s="859" t="s">
        <v>233</v>
      </c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59"/>
      <c r="AZ5" s="859"/>
      <c r="BA5" s="859"/>
      <c r="BB5" s="859"/>
      <c r="BC5" s="859"/>
      <c r="BD5" s="859"/>
      <c r="BE5" s="859"/>
    </row>
    <row r="6" spans="1:59" ht="15.95" customHeight="1" thickTop="1" thickBot="1" x14ac:dyDescent="0.25">
      <c r="A6" s="874" t="s">
        <v>4</v>
      </c>
      <c r="B6" s="877" t="s">
        <v>5</v>
      </c>
      <c r="C6" s="880" t="s">
        <v>6</v>
      </c>
      <c r="D6" s="883" t="s">
        <v>7</v>
      </c>
      <c r="E6" s="884"/>
      <c r="F6" s="884"/>
      <c r="G6" s="884"/>
      <c r="H6" s="884"/>
      <c r="I6" s="884"/>
      <c r="J6" s="884"/>
      <c r="K6" s="884"/>
      <c r="L6" s="884"/>
      <c r="M6" s="884"/>
      <c r="N6" s="884"/>
      <c r="O6" s="884"/>
      <c r="P6" s="884"/>
      <c r="Q6" s="884"/>
      <c r="R6" s="884"/>
      <c r="S6" s="884"/>
      <c r="T6" s="884"/>
      <c r="U6" s="884"/>
      <c r="V6" s="884"/>
      <c r="W6" s="884"/>
      <c r="X6" s="884"/>
      <c r="Y6" s="884"/>
      <c r="Z6" s="884"/>
      <c r="AA6" s="884"/>
      <c r="AB6" s="883" t="s">
        <v>7</v>
      </c>
      <c r="AC6" s="884"/>
      <c r="AD6" s="884"/>
      <c r="AE6" s="884"/>
      <c r="AF6" s="884"/>
      <c r="AG6" s="884"/>
      <c r="AH6" s="884"/>
      <c r="AI6" s="884"/>
      <c r="AJ6" s="884"/>
      <c r="AK6" s="884"/>
      <c r="AL6" s="884"/>
      <c r="AM6" s="884"/>
      <c r="AN6" s="884"/>
      <c r="AO6" s="884"/>
      <c r="AP6" s="884"/>
      <c r="AQ6" s="884"/>
      <c r="AR6" s="884"/>
      <c r="AS6" s="884"/>
      <c r="AT6" s="884"/>
      <c r="AU6" s="884"/>
      <c r="AV6" s="884"/>
      <c r="AW6" s="884"/>
      <c r="AX6" s="884"/>
      <c r="AY6" s="884"/>
      <c r="AZ6" s="896" t="s">
        <v>8</v>
      </c>
      <c r="BA6" s="897"/>
      <c r="BB6" s="897"/>
      <c r="BC6" s="897"/>
      <c r="BD6" s="897"/>
      <c r="BE6" s="898"/>
      <c r="BF6" s="932" t="s">
        <v>9</v>
      </c>
      <c r="BG6" s="933" t="s">
        <v>10</v>
      </c>
    </row>
    <row r="7" spans="1:59" ht="15.95" customHeight="1" x14ac:dyDescent="0.2">
      <c r="A7" s="875"/>
      <c r="B7" s="878"/>
      <c r="C7" s="881"/>
      <c r="D7" s="908" t="s">
        <v>11</v>
      </c>
      <c r="E7" s="909"/>
      <c r="F7" s="909"/>
      <c r="G7" s="909"/>
      <c r="H7" s="909"/>
      <c r="I7" s="910"/>
      <c r="J7" s="911" t="s">
        <v>12</v>
      </c>
      <c r="K7" s="909"/>
      <c r="L7" s="909"/>
      <c r="M7" s="909"/>
      <c r="N7" s="909"/>
      <c r="O7" s="912"/>
      <c r="P7" s="908" t="s">
        <v>13</v>
      </c>
      <c r="Q7" s="909"/>
      <c r="R7" s="909"/>
      <c r="S7" s="909"/>
      <c r="T7" s="909"/>
      <c r="U7" s="910"/>
      <c r="V7" s="908" t="s">
        <v>14</v>
      </c>
      <c r="W7" s="909"/>
      <c r="X7" s="909"/>
      <c r="Y7" s="909"/>
      <c r="Z7" s="909"/>
      <c r="AA7" s="910"/>
      <c r="AB7" s="911" t="s">
        <v>15</v>
      </c>
      <c r="AC7" s="909"/>
      <c r="AD7" s="909"/>
      <c r="AE7" s="909"/>
      <c r="AF7" s="909"/>
      <c r="AG7" s="910"/>
      <c r="AH7" s="911" t="s">
        <v>16</v>
      </c>
      <c r="AI7" s="909"/>
      <c r="AJ7" s="909"/>
      <c r="AK7" s="909"/>
      <c r="AL7" s="909"/>
      <c r="AM7" s="912"/>
      <c r="AN7" s="908" t="s">
        <v>17</v>
      </c>
      <c r="AO7" s="909"/>
      <c r="AP7" s="909"/>
      <c r="AQ7" s="909"/>
      <c r="AR7" s="909"/>
      <c r="AS7" s="910"/>
      <c r="AT7" s="911" t="s">
        <v>18</v>
      </c>
      <c r="AU7" s="909"/>
      <c r="AV7" s="909"/>
      <c r="AW7" s="909"/>
      <c r="AX7" s="909"/>
      <c r="AY7" s="910"/>
      <c r="AZ7" s="899"/>
      <c r="BA7" s="931"/>
      <c r="BB7" s="931"/>
      <c r="BC7" s="931"/>
      <c r="BD7" s="931"/>
      <c r="BE7" s="901"/>
      <c r="BF7" s="903"/>
      <c r="BG7" s="906"/>
    </row>
    <row r="8" spans="1:59" ht="15.95" customHeight="1" x14ac:dyDescent="0.2">
      <c r="A8" s="875"/>
      <c r="B8" s="878"/>
      <c r="C8" s="881"/>
      <c r="D8" s="892" t="s">
        <v>19</v>
      </c>
      <c r="E8" s="926"/>
      <c r="F8" s="927" t="s">
        <v>20</v>
      </c>
      <c r="G8" s="926"/>
      <c r="H8" s="928" t="s">
        <v>21</v>
      </c>
      <c r="I8" s="930" t="s">
        <v>234</v>
      </c>
      <c r="J8" s="925" t="s">
        <v>19</v>
      </c>
      <c r="K8" s="926"/>
      <c r="L8" s="927" t="s">
        <v>20</v>
      </c>
      <c r="M8" s="926"/>
      <c r="N8" s="928" t="s">
        <v>21</v>
      </c>
      <c r="O8" s="929" t="s">
        <v>234</v>
      </c>
      <c r="P8" s="892" t="s">
        <v>19</v>
      </c>
      <c r="Q8" s="926"/>
      <c r="R8" s="927" t="s">
        <v>20</v>
      </c>
      <c r="S8" s="926"/>
      <c r="T8" s="928" t="s">
        <v>21</v>
      </c>
      <c r="U8" s="930" t="s">
        <v>234</v>
      </c>
      <c r="V8" s="892" t="s">
        <v>19</v>
      </c>
      <c r="W8" s="926"/>
      <c r="X8" s="927" t="s">
        <v>20</v>
      </c>
      <c r="Y8" s="926"/>
      <c r="Z8" s="928" t="s">
        <v>21</v>
      </c>
      <c r="AA8" s="930" t="s">
        <v>234</v>
      </c>
      <c r="AB8" s="925" t="s">
        <v>19</v>
      </c>
      <c r="AC8" s="926"/>
      <c r="AD8" s="927" t="s">
        <v>20</v>
      </c>
      <c r="AE8" s="926"/>
      <c r="AF8" s="928" t="s">
        <v>21</v>
      </c>
      <c r="AG8" s="930" t="s">
        <v>234</v>
      </c>
      <c r="AH8" s="925" t="s">
        <v>19</v>
      </c>
      <c r="AI8" s="926"/>
      <c r="AJ8" s="927" t="s">
        <v>20</v>
      </c>
      <c r="AK8" s="926"/>
      <c r="AL8" s="928" t="s">
        <v>21</v>
      </c>
      <c r="AM8" s="929" t="s">
        <v>234</v>
      </c>
      <c r="AN8" s="892" t="s">
        <v>19</v>
      </c>
      <c r="AO8" s="926"/>
      <c r="AP8" s="927" t="s">
        <v>20</v>
      </c>
      <c r="AQ8" s="926"/>
      <c r="AR8" s="928" t="s">
        <v>21</v>
      </c>
      <c r="AS8" s="930" t="s">
        <v>234</v>
      </c>
      <c r="AT8" s="925" t="s">
        <v>19</v>
      </c>
      <c r="AU8" s="926"/>
      <c r="AV8" s="927" t="s">
        <v>20</v>
      </c>
      <c r="AW8" s="926"/>
      <c r="AX8" s="928" t="s">
        <v>21</v>
      </c>
      <c r="AY8" s="917" t="s">
        <v>234</v>
      </c>
      <c r="AZ8" s="925" t="s">
        <v>19</v>
      </c>
      <c r="BA8" s="926"/>
      <c r="BB8" s="927" t="s">
        <v>20</v>
      </c>
      <c r="BC8" s="926"/>
      <c r="BD8" s="928" t="s">
        <v>21</v>
      </c>
      <c r="BE8" s="939" t="s">
        <v>24</v>
      </c>
      <c r="BF8" s="904"/>
      <c r="BG8" s="907"/>
    </row>
    <row r="9" spans="1:59" s="195" customFormat="1" ht="80.099999999999994" customHeight="1" thickBot="1" x14ac:dyDescent="0.35">
      <c r="A9" s="876"/>
      <c r="B9" s="879"/>
      <c r="C9" s="882"/>
      <c r="D9" s="29" t="s">
        <v>235</v>
      </c>
      <c r="E9" s="159" t="s">
        <v>236</v>
      </c>
      <c r="F9" s="160" t="s">
        <v>235</v>
      </c>
      <c r="G9" s="159" t="s">
        <v>236</v>
      </c>
      <c r="H9" s="889"/>
      <c r="I9" s="894"/>
      <c r="J9" s="161" t="s">
        <v>235</v>
      </c>
      <c r="K9" s="159" t="s">
        <v>236</v>
      </c>
      <c r="L9" s="160" t="s">
        <v>235</v>
      </c>
      <c r="M9" s="159" t="s">
        <v>236</v>
      </c>
      <c r="N9" s="889"/>
      <c r="O9" s="891"/>
      <c r="P9" s="29" t="s">
        <v>235</v>
      </c>
      <c r="Q9" s="159" t="s">
        <v>236</v>
      </c>
      <c r="R9" s="160" t="s">
        <v>235</v>
      </c>
      <c r="S9" s="159" t="s">
        <v>236</v>
      </c>
      <c r="T9" s="889"/>
      <c r="U9" s="894"/>
      <c r="V9" s="29" t="s">
        <v>235</v>
      </c>
      <c r="W9" s="159" t="s">
        <v>236</v>
      </c>
      <c r="X9" s="160" t="s">
        <v>235</v>
      </c>
      <c r="Y9" s="159" t="s">
        <v>236</v>
      </c>
      <c r="Z9" s="889"/>
      <c r="AA9" s="894"/>
      <c r="AB9" s="161" t="s">
        <v>235</v>
      </c>
      <c r="AC9" s="159" t="s">
        <v>236</v>
      </c>
      <c r="AD9" s="160" t="s">
        <v>235</v>
      </c>
      <c r="AE9" s="159" t="s">
        <v>236</v>
      </c>
      <c r="AF9" s="889"/>
      <c r="AG9" s="894"/>
      <c r="AH9" s="161" t="s">
        <v>235</v>
      </c>
      <c r="AI9" s="159" t="s">
        <v>236</v>
      </c>
      <c r="AJ9" s="160" t="s">
        <v>235</v>
      </c>
      <c r="AK9" s="159" t="s">
        <v>236</v>
      </c>
      <c r="AL9" s="889"/>
      <c r="AM9" s="891"/>
      <c r="AN9" s="29" t="s">
        <v>235</v>
      </c>
      <c r="AO9" s="159" t="s">
        <v>236</v>
      </c>
      <c r="AP9" s="160" t="s">
        <v>235</v>
      </c>
      <c r="AQ9" s="159" t="s">
        <v>236</v>
      </c>
      <c r="AR9" s="889"/>
      <c r="AS9" s="894"/>
      <c r="AT9" s="161" t="s">
        <v>235</v>
      </c>
      <c r="AU9" s="159" t="s">
        <v>236</v>
      </c>
      <c r="AV9" s="160" t="s">
        <v>235</v>
      </c>
      <c r="AW9" s="159" t="s">
        <v>236</v>
      </c>
      <c r="AX9" s="889"/>
      <c r="AY9" s="918"/>
      <c r="AZ9" s="161" t="s">
        <v>235</v>
      </c>
      <c r="BA9" s="159" t="s">
        <v>237</v>
      </c>
      <c r="BB9" s="160" t="s">
        <v>235</v>
      </c>
      <c r="BC9" s="159" t="s">
        <v>237</v>
      </c>
      <c r="BD9" s="889"/>
      <c r="BE9" s="914"/>
      <c r="BF9" s="409"/>
      <c r="BG9" s="410"/>
    </row>
    <row r="10" spans="1:59" s="195" customFormat="1" ht="15.75" customHeight="1" thickBot="1" x14ac:dyDescent="0.35">
      <c r="A10" s="30"/>
      <c r="B10" s="31"/>
      <c r="C10" s="32" t="s">
        <v>238</v>
      </c>
      <c r="D10" s="33">
        <f>ÁLK_ALAPOZÓ!D47</f>
        <v>0</v>
      </c>
      <c r="E10" s="33">
        <f>ÁLK_ALAPOZÓ!E47</f>
        <v>0</v>
      </c>
      <c r="F10" s="33">
        <f>ÁLK_ALAPOZÓ!F47</f>
        <v>40</v>
      </c>
      <c r="G10" s="33">
        <f>ÁLK_ALAPOZÓ!G47</f>
        <v>600</v>
      </c>
      <c r="H10" s="33">
        <f>ÁLK_ALAPOZÓ!H47</f>
        <v>27</v>
      </c>
      <c r="I10" s="33" t="str">
        <f>ÁLK_ALAPOZÓ!I47</f>
        <v>x</v>
      </c>
      <c r="J10" s="33">
        <f>ÁLK_ALAPOZÓ!J47</f>
        <v>18</v>
      </c>
      <c r="K10" s="33">
        <f>ÁLK_ALAPOZÓ!K47</f>
        <v>252</v>
      </c>
      <c r="L10" s="33">
        <f>ÁLK_ALAPOZÓ!L47</f>
        <v>15</v>
      </c>
      <c r="M10" s="33">
        <f>ÁLK_ALAPOZÓ!M47</f>
        <v>210</v>
      </c>
      <c r="N10" s="33">
        <f>ÁLK_ALAPOZÓ!N47</f>
        <v>27</v>
      </c>
      <c r="O10" s="33" t="str">
        <f>ÁLK_ALAPOZÓ!O47</f>
        <v>x</v>
      </c>
      <c r="P10" s="33">
        <f>ÁLK_ALAPOZÓ!P47</f>
        <v>9</v>
      </c>
      <c r="Q10" s="33">
        <f>ÁLK_ALAPOZÓ!Q47</f>
        <v>126</v>
      </c>
      <c r="R10" s="33">
        <f>ÁLK_ALAPOZÓ!R47</f>
        <v>19</v>
      </c>
      <c r="S10" s="33">
        <f>ÁLK_ALAPOZÓ!S47</f>
        <v>276</v>
      </c>
      <c r="T10" s="33">
        <f>ÁLK_ALAPOZÓ!T47</f>
        <v>28</v>
      </c>
      <c r="U10" s="33" t="str">
        <f>ÁLK_ALAPOZÓ!U47</f>
        <v>x</v>
      </c>
      <c r="V10" s="33">
        <f>ÁLK_ALAPOZÓ!V47</f>
        <v>5</v>
      </c>
      <c r="W10" s="33">
        <f>ÁLK_ALAPOZÓ!W47</f>
        <v>70</v>
      </c>
      <c r="X10" s="33">
        <f>ÁLK_ALAPOZÓ!X47</f>
        <v>4</v>
      </c>
      <c r="Y10" s="33">
        <f>ÁLK_ALAPOZÓ!Y47</f>
        <v>56</v>
      </c>
      <c r="Z10" s="33">
        <f>ÁLK_ALAPOZÓ!Z47</f>
        <v>11</v>
      </c>
      <c r="AA10" s="33" t="str">
        <f>ÁLK_ALAPOZÓ!AA47</f>
        <v>x</v>
      </c>
      <c r="AB10" s="33">
        <f>ÁLK_ALAPOZÓ!AB47</f>
        <v>3</v>
      </c>
      <c r="AC10" s="33">
        <f>ÁLK_ALAPOZÓ!AC47</f>
        <v>42</v>
      </c>
      <c r="AD10" s="33">
        <f>ÁLK_ALAPOZÓ!AD47</f>
        <v>4</v>
      </c>
      <c r="AE10" s="33">
        <f>ÁLK_ALAPOZÓ!AE47</f>
        <v>56</v>
      </c>
      <c r="AF10" s="33">
        <f>ÁLK_ALAPOZÓ!AF47</f>
        <v>7</v>
      </c>
      <c r="AG10" s="33" t="str">
        <f>ÁLK_ALAPOZÓ!AG47</f>
        <v>x</v>
      </c>
      <c r="AH10" s="33">
        <f>ÁLK_ALAPOZÓ!AH47</f>
        <v>1</v>
      </c>
      <c r="AI10" s="33">
        <f>ÁLK_ALAPOZÓ!AI47</f>
        <v>14</v>
      </c>
      <c r="AJ10" s="33">
        <f>ÁLK_ALAPOZÓ!AJ47</f>
        <v>3</v>
      </c>
      <c r="AK10" s="33">
        <f>ÁLK_ALAPOZÓ!AK47</f>
        <v>42</v>
      </c>
      <c r="AL10" s="33">
        <f>ÁLK_ALAPOZÓ!AL47</f>
        <v>4</v>
      </c>
      <c r="AM10" s="33" t="str">
        <f>ÁLK_ALAPOZÓ!AM47</f>
        <v>x</v>
      </c>
      <c r="AN10" s="33">
        <f>ÁLK_ALAPOZÓ!AN47</f>
        <v>0</v>
      </c>
      <c r="AO10" s="33">
        <f>ÁLK_ALAPOZÓ!AO47</f>
        <v>0</v>
      </c>
      <c r="AP10" s="33">
        <f>ÁLK_ALAPOZÓ!AP47</f>
        <v>2</v>
      </c>
      <c r="AQ10" s="33">
        <f>ÁLK_ALAPOZÓ!AQ47</f>
        <v>28</v>
      </c>
      <c r="AR10" s="33">
        <f>ÁLK_ALAPOZÓ!AR47</f>
        <v>2</v>
      </c>
      <c r="AS10" s="33" t="str">
        <f>ÁLK_ALAPOZÓ!AS47</f>
        <v>x</v>
      </c>
      <c r="AT10" s="33">
        <f>ÁLK_ALAPOZÓ!AT47</f>
        <v>1</v>
      </c>
      <c r="AU10" s="33">
        <f>ÁLK_ALAPOZÓ!AU47</f>
        <v>14</v>
      </c>
      <c r="AV10" s="33">
        <f>ÁLK_ALAPOZÓ!AV47</f>
        <v>1</v>
      </c>
      <c r="AW10" s="33">
        <f>ÁLK_ALAPOZÓ!AW47</f>
        <v>14</v>
      </c>
      <c r="AX10" s="33">
        <f>ÁLK_ALAPOZÓ!AX47</f>
        <v>10</v>
      </c>
      <c r="AY10" s="33" t="str">
        <f>ÁLK_ALAPOZÓ!AY47</f>
        <v>x</v>
      </c>
      <c r="AZ10" s="33">
        <f>ÁLK_ALAPOZÓ!AZ47</f>
        <v>37</v>
      </c>
      <c r="BA10" s="33">
        <f>ÁLK_ALAPOZÓ!BA47</f>
        <v>518</v>
      </c>
      <c r="BB10" s="33">
        <f>ÁLK_ALAPOZÓ!BB47</f>
        <v>88</v>
      </c>
      <c r="BC10" s="33">
        <f>ÁLK_ALAPOZÓ!BC47</f>
        <v>1282</v>
      </c>
      <c r="BD10" s="33">
        <f>ÁLK_ALAPOZÓ!BD47</f>
        <v>116</v>
      </c>
      <c r="BE10" s="33">
        <f>ÁLK_ALAPOZÓ!BE47</f>
        <v>125</v>
      </c>
      <c r="BF10" s="411"/>
      <c r="BG10" s="412"/>
    </row>
    <row r="11" spans="1:59" s="115" customFormat="1" ht="15.75" customHeight="1" x14ac:dyDescent="0.3">
      <c r="A11" s="35" t="s">
        <v>12</v>
      </c>
      <c r="B11" s="36"/>
      <c r="C11" s="345" t="s">
        <v>239</v>
      </c>
      <c r="D11" s="37"/>
      <c r="E11" s="38"/>
      <c r="F11" s="39"/>
      <c r="G11" s="38"/>
      <c r="H11" s="39"/>
      <c r="I11" s="40"/>
      <c r="J11" s="39"/>
      <c r="K11" s="38"/>
      <c r="L11" s="39"/>
      <c r="M11" s="38"/>
      <c r="N11" s="39"/>
      <c r="O11" s="40"/>
      <c r="P11" s="39"/>
      <c r="Q11" s="38"/>
      <c r="R11" s="39"/>
      <c r="S11" s="38"/>
      <c r="T11" s="39"/>
      <c r="U11" s="40"/>
      <c r="V11" s="39"/>
      <c r="W11" s="38"/>
      <c r="X11" s="39"/>
      <c r="Y11" s="38"/>
      <c r="Z11" s="39"/>
      <c r="AA11" s="86"/>
      <c r="AB11" s="39"/>
      <c r="AC11" s="38"/>
      <c r="AD11" s="39"/>
      <c r="AE11" s="38"/>
      <c r="AF11" s="39"/>
      <c r="AG11" s="40"/>
      <c r="AH11" s="39"/>
      <c r="AI11" s="38"/>
      <c r="AJ11" s="39"/>
      <c r="AK11" s="38"/>
      <c r="AL11" s="39"/>
      <c r="AM11" s="40"/>
      <c r="AN11" s="39"/>
      <c r="AO11" s="38"/>
      <c r="AP11" s="39"/>
      <c r="AQ11" s="38"/>
      <c r="AR11" s="39"/>
      <c r="AS11" s="40"/>
      <c r="AT11" s="39"/>
      <c r="AU11" s="38"/>
      <c r="AV11" s="39"/>
      <c r="AW11" s="38"/>
      <c r="AX11" s="39"/>
      <c r="AY11" s="41"/>
      <c r="AZ11" s="42"/>
      <c r="BA11" s="42"/>
      <c r="BB11" s="42"/>
      <c r="BC11" s="42"/>
      <c r="BD11" s="413" t="str">
        <f t="shared" ref="BD11:BD13" si="0">IF(N11+H11+T11+Z11+AF11+AL11+AR11+AX11=0,"",N11+H11+T11+Z11+AF11+AL11+AR11+AX11)</f>
        <v/>
      </c>
      <c r="BE11" s="158"/>
    </row>
    <row r="12" spans="1:59" s="736" customFormat="1" ht="15.75" customHeight="1" x14ac:dyDescent="0.25">
      <c r="A12" s="424" t="s">
        <v>240</v>
      </c>
      <c r="B12" s="732" t="s">
        <v>29</v>
      </c>
      <c r="C12" s="414" t="s">
        <v>241</v>
      </c>
      <c r="D12" s="415"/>
      <c r="E12" s="416" t="s">
        <v>242</v>
      </c>
      <c r="F12" s="415"/>
      <c r="G12" s="416" t="s">
        <v>242</v>
      </c>
      <c r="H12" s="415"/>
      <c r="I12" s="417"/>
      <c r="J12" s="418"/>
      <c r="K12" s="416" t="s">
        <v>242</v>
      </c>
      <c r="L12" s="415"/>
      <c r="M12" s="416" t="s">
        <v>242</v>
      </c>
      <c r="N12" s="415"/>
      <c r="O12" s="419"/>
      <c r="P12" s="415"/>
      <c r="Q12" s="416">
        <v>6</v>
      </c>
      <c r="R12" s="415"/>
      <c r="S12" s="416">
        <v>22</v>
      </c>
      <c r="T12" s="415">
        <v>2</v>
      </c>
      <c r="U12" s="417" t="s">
        <v>31</v>
      </c>
      <c r="V12" s="418"/>
      <c r="W12" s="416"/>
      <c r="X12" s="415"/>
      <c r="Y12" s="416"/>
      <c r="Z12" s="415"/>
      <c r="AA12" s="419"/>
      <c r="AB12" s="415"/>
      <c r="AC12" s="416" t="s">
        <v>242</v>
      </c>
      <c r="AD12" s="415"/>
      <c r="AE12" s="416" t="s">
        <v>242</v>
      </c>
      <c r="AF12" s="415"/>
      <c r="AG12" s="417"/>
      <c r="AH12" s="418"/>
      <c r="AI12" s="416" t="s">
        <v>242</v>
      </c>
      <c r="AJ12" s="415"/>
      <c r="AK12" s="416" t="s">
        <v>242</v>
      </c>
      <c r="AL12" s="415"/>
      <c r="AM12" s="419"/>
      <c r="AN12" s="418"/>
      <c r="AO12" s="416" t="s">
        <v>242</v>
      </c>
      <c r="AP12" s="415"/>
      <c r="AQ12" s="416" t="s">
        <v>242</v>
      </c>
      <c r="AR12" s="415"/>
      <c r="AS12" s="419"/>
      <c r="AT12" s="415"/>
      <c r="AU12" s="416" t="s">
        <v>242</v>
      </c>
      <c r="AV12" s="415"/>
      <c r="AW12" s="416" t="s">
        <v>242</v>
      </c>
      <c r="AX12" s="415"/>
      <c r="AY12" s="415"/>
      <c r="AZ12" s="420" t="str">
        <f t="shared" ref="AZ12:AZ22" si="1">IF(D12+J12+P12+V12+AB12+AH12+AN12+AT12=0,"",D12+J12+P12+V12+AB12+AH12+AN12+AT12)</f>
        <v/>
      </c>
      <c r="BA12" s="421">
        <v>6</v>
      </c>
      <c r="BB12" s="422" t="str">
        <f t="shared" ref="BB12:BB22" si="2">IF(F12+L12+R12+X12+AD12+AJ12+AP12+AV12=0,"",F12+L12+R12+X12+AD12+AJ12+AP12+AV12)</f>
        <v/>
      </c>
      <c r="BC12" s="421">
        <v>22</v>
      </c>
      <c r="BD12" s="422">
        <f t="shared" si="0"/>
        <v>2</v>
      </c>
      <c r="BE12" s="423">
        <v>2</v>
      </c>
      <c r="BF12" s="411" t="s">
        <v>49</v>
      </c>
      <c r="BG12" s="819" t="s">
        <v>243</v>
      </c>
    </row>
    <row r="13" spans="1:59" s="115" customFormat="1" ht="15.75" customHeight="1" x14ac:dyDescent="0.25">
      <c r="A13" s="424" t="s">
        <v>244</v>
      </c>
      <c r="B13" s="732" t="s">
        <v>29</v>
      </c>
      <c r="C13" s="414" t="s">
        <v>245</v>
      </c>
      <c r="D13" s="415"/>
      <c r="E13" s="416" t="str">
        <f t="shared" ref="E13" si="3">IF(D13*14=0,"",D13*14)</f>
        <v/>
      </c>
      <c r="F13" s="415"/>
      <c r="G13" s="416" t="str">
        <f t="shared" ref="G13" si="4">IF(F13*14=0,"",F13*14)</f>
        <v/>
      </c>
      <c r="H13" s="415"/>
      <c r="I13" s="417"/>
      <c r="J13" s="418"/>
      <c r="K13" s="416" t="str">
        <f t="shared" ref="K13" si="5">IF(J13*14=0,"",J13*14)</f>
        <v/>
      </c>
      <c r="L13" s="415"/>
      <c r="M13" s="416" t="str">
        <f t="shared" ref="M13" si="6">IF(L13*14=0,"",L13*14)</f>
        <v/>
      </c>
      <c r="N13" s="415"/>
      <c r="O13" s="419"/>
      <c r="P13" s="415"/>
      <c r="Q13" s="416" t="str">
        <f t="shared" ref="Q13:Q14" si="7">IF(P13*14=0,"",P13*14)</f>
        <v/>
      </c>
      <c r="R13" s="415"/>
      <c r="S13" s="416" t="str">
        <f t="shared" ref="S13" si="8">IF(R13*14=0,"",R13*14)</f>
        <v/>
      </c>
      <c r="T13" s="415"/>
      <c r="U13" s="417"/>
      <c r="V13" s="418">
        <v>9</v>
      </c>
      <c r="W13" s="416">
        <f>IF(V13*14=0,"",V13*14)</f>
        <v>126</v>
      </c>
      <c r="X13" s="415">
        <v>4</v>
      </c>
      <c r="Y13" s="416">
        <f>IF(X13*14=0,"",X13*14)</f>
        <v>56</v>
      </c>
      <c r="Z13" s="415">
        <v>11</v>
      </c>
      <c r="AA13" s="419" t="s">
        <v>48</v>
      </c>
      <c r="AB13" s="415"/>
      <c r="AC13" s="416" t="str">
        <f t="shared" ref="AC13" si="9">IF(AB13*14=0,"",AB13*14)</f>
        <v/>
      </c>
      <c r="AD13" s="415"/>
      <c r="AE13" s="416" t="str">
        <f t="shared" ref="AE13" si="10">IF(AD13*14=0,"",AD13*14)</f>
        <v/>
      </c>
      <c r="AF13" s="415"/>
      <c r="AG13" s="417"/>
      <c r="AH13" s="418"/>
      <c r="AI13" s="416" t="str">
        <f t="shared" ref="AI13" si="11">IF(AH13*14=0,"",AH13*14)</f>
        <v/>
      </c>
      <c r="AJ13" s="415"/>
      <c r="AK13" s="416" t="str">
        <f t="shared" ref="AK13" si="12">IF(AJ13*14=0,"",AJ13*14)</f>
        <v/>
      </c>
      <c r="AL13" s="415"/>
      <c r="AM13" s="419"/>
      <c r="AN13" s="418"/>
      <c r="AO13" s="416" t="str">
        <f t="shared" ref="AO13" si="13">IF(AN13*14=0,"",AN13*14)</f>
        <v/>
      </c>
      <c r="AP13" s="415"/>
      <c r="AQ13" s="416" t="str">
        <f t="shared" ref="AQ13" si="14">IF(AP13*14=0,"",AP13*14)</f>
        <v/>
      </c>
      <c r="AR13" s="415"/>
      <c r="AS13" s="419"/>
      <c r="AT13" s="415"/>
      <c r="AU13" s="416" t="str">
        <f t="shared" ref="AU13" si="15">IF(AT13*14=0,"",AT13*14)</f>
        <v/>
      </c>
      <c r="AV13" s="415"/>
      <c r="AW13" s="416" t="str">
        <f t="shared" ref="AW13" si="16">IF(AV13*14=0,"",AV13*14)</f>
        <v/>
      </c>
      <c r="AX13" s="415"/>
      <c r="AY13" s="415"/>
      <c r="AZ13" s="420">
        <f t="shared" si="1"/>
        <v>9</v>
      </c>
      <c r="BA13" s="421">
        <f t="shared" ref="BA13" si="17">IF((D13+J13+P13+V13+AB13+AH13+AN13+AT13)*14=0,"",(D13+J13+P13+V13+AB13+AH13+AN13+AT13)*14)</f>
        <v>126</v>
      </c>
      <c r="BB13" s="422">
        <f t="shared" si="2"/>
        <v>4</v>
      </c>
      <c r="BC13" s="421">
        <f t="shared" ref="BC13" si="18">IF((L13+F13+R13+X13+AD13+AJ13+AP13+AV13)*14=0,"",(L13+F13+R13+X13+AD13+AJ13+AP13+AV13)*14)</f>
        <v>56</v>
      </c>
      <c r="BD13" s="422">
        <f t="shared" si="0"/>
        <v>11</v>
      </c>
      <c r="BE13" s="423">
        <f t="shared" ref="BE13" si="19">IF(D13+F13+L13+J13+P13+R13+V13+X13+AB13+AD13+AH13+AJ13+AN13+AP13+AT13+AV13=0,"",D13+F13+L13+J13+P13+R13+V13+X13+AB13+AD13+AH13+AJ13+AN13+AP13+AT13+AV13)</f>
        <v>13</v>
      </c>
      <c r="BF13" s="411" t="s">
        <v>81</v>
      </c>
      <c r="BG13" s="819" t="s">
        <v>51</v>
      </c>
    </row>
    <row r="14" spans="1:59" s="736" customFormat="1" ht="15.75" customHeight="1" x14ac:dyDescent="0.25">
      <c r="A14" s="424" t="s">
        <v>246</v>
      </c>
      <c r="B14" s="732" t="s">
        <v>29</v>
      </c>
      <c r="C14" s="414" t="s">
        <v>311</v>
      </c>
      <c r="D14" s="415"/>
      <c r="E14" s="416" t="s">
        <v>242</v>
      </c>
      <c r="F14" s="415"/>
      <c r="G14" s="416" t="s">
        <v>242</v>
      </c>
      <c r="H14" s="415"/>
      <c r="I14" s="417"/>
      <c r="J14" s="418"/>
      <c r="K14" s="416" t="s">
        <v>242</v>
      </c>
      <c r="L14" s="415"/>
      <c r="M14" s="416" t="s">
        <v>242</v>
      </c>
      <c r="N14" s="415"/>
      <c r="O14" s="419"/>
      <c r="P14" s="415"/>
      <c r="Q14" s="416" t="str">
        <f t="shared" si="7"/>
        <v/>
      </c>
      <c r="R14" s="415"/>
      <c r="S14" s="416" t="s">
        <v>242</v>
      </c>
      <c r="T14" s="415"/>
      <c r="U14" s="417"/>
      <c r="V14" s="418">
        <v>2</v>
      </c>
      <c r="W14" s="416">
        <f>IF(V14*14=0,"",V14*14)</f>
        <v>28</v>
      </c>
      <c r="X14" s="415"/>
      <c r="Y14" s="416" t="str">
        <f>IF(X14*14=0,"",X14*14)</f>
        <v/>
      </c>
      <c r="Z14" s="415">
        <v>2</v>
      </c>
      <c r="AA14" s="419" t="s">
        <v>48</v>
      </c>
      <c r="AB14" s="415"/>
      <c r="AC14" s="416" t="s">
        <v>242</v>
      </c>
      <c r="AD14" s="415"/>
      <c r="AE14" s="416" t="s">
        <v>242</v>
      </c>
      <c r="AF14" s="415"/>
      <c r="AG14" s="417"/>
      <c r="AH14" s="418"/>
      <c r="AI14" s="416" t="s">
        <v>242</v>
      </c>
      <c r="AJ14" s="415"/>
      <c r="AK14" s="416" t="s">
        <v>242</v>
      </c>
      <c r="AL14" s="415"/>
      <c r="AM14" s="419"/>
      <c r="AN14" s="418"/>
      <c r="AO14" s="416" t="s">
        <v>242</v>
      </c>
      <c r="AP14" s="415"/>
      <c r="AQ14" s="416" t="s">
        <v>242</v>
      </c>
      <c r="AR14" s="415"/>
      <c r="AS14" s="419"/>
      <c r="AT14" s="415"/>
      <c r="AU14" s="416" t="s">
        <v>242</v>
      </c>
      <c r="AV14" s="415"/>
      <c r="AW14" s="416" t="s">
        <v>242</v>
      </c>
      <c r="AX14" s="415"/>
      <c r="AY14" s="415"/>
      <c r="AZ14" s="420">
        <f>IF(D14+J14+P14+V14+AB14+AH14+AN14+AT14=0,"",D14+J14+P14+V14+AB14+AH14+AN14+AT14)</f>
        <v>2</v>
      </c>
      <c r="BA14" s="421">
        <f>IF((D14+J14+P14+V14+AB14+AH14+AN14+AT14)*14=0,"",(D14+J14+P14+V14+AB14+AH14+AN14+AT14)*14)</f>
        <v>28</v>
      </c>
      <c r="BB14" s="422" t="str">
        <f>IF(F14+L14+R14+X14+AD14+AJ14+AP14+AV14=0,"",F14+L14+R14+X14+AD14+AJ14+AP14+AV14)</f>
        <v/>
      </c>
      <c r="BC14" s="421" t="str">
        <f>IF((L14+F14+R14+X14+AD14+AJ14+AP14+AV14)*14=0,"",(L14+F14+R14+X14+AD14+AJ14+AP14+AV14)*14)</f>
        <v/>
      </c>
      <c r="BD14" s="422">
        <f>IF(N14+H14+T14+Z14+AF14+AL14+AR14+AX14=0,"",N14+H14+T14+Z14+AF14+AL14+AR14+AX14)</f>
        <v>2</v>
      </c>
      <c r="BE14" s="423">
        <f>IF(D14+F14+L14+J14+P14+R14+V14+X14+AB14+AD14+AH14+AJ14+AN14+AP14+AT14+AV14=0,"",D14+F14+L14+J14+P14+R14+V14+X14+AB14+AD14+AH14+AJ14+AN14+AP14+AT14+AV14)</f>
        <v>2</v>
      </c>
      <c r="BF14" s="411" t="s">
        <v>81</v>
      </c>
      <c r="BG14" s="819" t="s">
        <v>51</v>
      </c>
    </row>
    <row r="15" spans="1:59" s="736" customFormat="1" ht="15.75" customHeight="1" x14ac:dyDescent="0.25">
      <c r="A15" s="424" t="s">
        <v>248</v>
      </c>
      <c r="B15" s="732" t="s">
        <v>249</v>
      </c>
      <c r="C15" s="414" t="s">
        <v>250</v>
      </c>
      <c r="D15" s="415"/>
      <c r="E15" s="416" t="s">
        <v>242</v>
      </c>
      <c r="F15" s="415"/>
      <c r="G15" s="416" t="s">
        <v>242</v>
      </c>
      <c r="H15" s="415"/>
      <c r="I15" s="417"/>
      <c r="J15" s="418"/>
      <c r="K15" s="416" t="s">
        <v>242</v>
      </c>
      <c r="L15" s="415"/>
      <c r="M15" s="416" t="s">
        <v>242</v>
      </c>
      <c r="N15" s="415"/>
      <c r="O15" s="419"/>
      <c r="P15" s="415"/>
      <c r="Q15" s="416" t="s">
        <v>242</v>
      </c>
      <c r="R15" s="415"/>
      <c r="S15" s="416" t="s">
        <v>242</v>
      </c>
      <c r="T15" s="415"/>
      <c r="U15" s="417"/>
      <c r="V15" s="418">
        <v>2</v>
      </c>
      <c r="W15" s="416">
        <f t="shared" ref="W15:W20" si="20">IF(V15*14=0,"",V15*14)</f>
        <v>28</v>
      </c>
      <c r="X15" s="415"/>
      <c r="Y15" s="416" t="str">
        <f t="shared" ref="Y15:Y20" si="21">IF(X15*14=0,"",X15*14)</f>
        <v/>
      </c>
      <c r="Z15" s="415">
        <v>2</v>
      </c>
      <c r="AA15" s="419" t="s">
        <v>251</v>
      </c>
      <c r="AB15" s="415"/>
      <c r="AC15" s="416" t="s">
        <v>242</v>
      </c>
      <c r="AD15" s="415"/>
      <c r="AE15" s="416" t="s">
        <v>242</v>
      </c>
      <c r="AF15" s="415"/>
      <c r="AG15" s="417"/>
      <c r="AH15" s="418"/>
      <c r="AI15" s="416" t="s">
        <v>242</v>
      </c>
      <c r="AJ15" s="415"/>
      <c r="AK15" s="416" t="s">
        <v>242</v>
      </c>
      <c r="AL15" s="415"/>
      <c r="AM15" s="419"/>
      <c r="AN15" s="418"/>
      <c r="AO15" s="416" t="s">
        <v>242</v>
      </c>
      <c r="AP15" s="415"/>
      <c r="AQ15" s="416" t="s">
        <v>242</v>
      </c>
      <c r="AR15" s="415"/>
      <c r="AS15" s="419"/>
      <c r="AT15" s="415"/>
      <c r="AU15" s="416" t="s">
        <v>242</v>
      </c>
      <c r="AV15" s="415"/>
      <c r="AW15" s="416" t="s">
        <v>242</v>
      </c>
      <c r="AX15" s="415"/>
      <c r="AY15" s="415"/>
      <c r="AZ15" s="420">
        <f t="shared" ref="AZ15" si="22">IF(D15+J15+P15+V15+AB15+AH15+AN15+AT15=0,"",D15+J15+P15+V15+AB15+AH15+AN15+AT15)</f>
        <v>2</v>
      </c>
      <c r="BA15" s="421">
        <f t="shared" ref="BA15:BA36" si="23">IF((D15+J15+P15+V15+AB15+AH15+AN15+AT15)*14=0,"",(D15+J15+P15+V15+AB15+AH15+AN15+AT15)*14)</f>
        <v>28</v>
      </c>
      <c r="BB15" s="422" t="str">
        <f t="shared" ref="BB15" si="24">IF(F15+L15+R15+X15+AD15+AJ15+AP15+AV15=0,"",F15+L15+R15+X15+AD15+AJ15+AP15+AV15)</f>
        <v/>
      </c>
      <c r="BC15" s="421" t="str">
        <f t="shared" ref="BC15:BC36" si="25">IF((L15+F15+R15+X15+AD15+AJ15+AP15+AV15)*14=0,"",(L15+F15+R15+X15+AD15+AJ15+AP15+AV15)*14)</f>
        <v/>
      </c>
      <c r="BD15" s="422">
        <f t="shared" ref="BD15:BD36" si="26">IF(N15+H15+T15+Z15+AF15+AL15+AR15+AX15=0,"",N15+H15+T15+Z15+AF15+AL15+AR15+AX15)</f>
        <v>2</v>
      </c>
      <c r="BE15" s="423">
        <f t="shared" ref="BE15:BE36" si="27">IF(D15+F15+L15+J15+P15+R15+V15+X15+AB15+AD15+AH15+AJ15+AN15+AP15+AT15+AV15=0,"",D15+F15+L15+J15+P15+R15+V15+X15+AB15+AD15+AH15+AJ15+AN15+AP15+AT15+AV15)</f>
        <v>2</v>
      </c>
      <c r="BF15" s="411" t="s">
        <v>81</v>
      </c>
      <c r="BG15" s="819" t="s">
        <v>252</v>
      </c>
    </row>
    <row r="16" spans="1:59" s="736" customFormat="1" ht="15.75" customHeight="1" x14ac:dyDescent="0.25">
      <c r="A16" s="424" t="s">
        <v>253</v>
      </c>
      <c r="B16" s="732" t="s">
        <v>249</v>
      </c>
      <c r="C16" s="414" t="s">
        <v>254</v>
      </c>
      <c r="D16" s="415"/>
      <c r="E16" s="416" t="s">
        <v>242</v>
      </c>
      <c r="F16" s="415"/>
      <c r="G16" s="416" t="s">
        <v>242</v>
      </c>
      <c r="H16" s="415"/>
      <c r="I16" s="417"/>
      <c r="J16" s="418"/>
      <c r="K16" s="416" t="s">
        <v>242</v>
      </c>
      <c r="L16" s="415"/>
      <c r="M16" s="416" t="s">
        <v>242</v>
      </c>
      <c r="N16" s="415"/>
      <c r="O16" s="419"/>
      <c r="P16" s="415"/>
      <c r="Q16" s="416" t="s">
        <v>242</v>
      </c>
      <c r="R16" s="415"/>
      <c r="S16" s="416" t="s">
        <v>242</v>
      </c>
      <c r="T16" s="415"/>
      <c r="U16" s="417"/>
      <c r="V16" s="418"/>
      <c r="W16" s="416" t="str">
        <f t="shared" si="20"/>
        <v/>
      </c>
      <c r="X16" s="415">
        <v>6</v>
      </c>
      <c r="Y16" s="416">
        <f t="shared" si="21"/>
        <v>84</v>
      </c>
      <c r="Z16" s="415">
        <v>6</v>
      </c>
      <c r="AA16" s="419" t="s">
        <v>31</v>
      </c>
      <c r="AB16" s="415"/>
      <c r="AC16" s="416" t="s">
        <v>242</v>
      </c>
      <c r="AD16" s="415"/>
      <c r="AE16" s="416" t="s">
        <v>242</v>
      </c>
      <c r="AF16" s="415"/>
      <c r="AG16" s="417"/>
      <c r="AH16" s="418"/>
      <c r="AI16" s="416" t="s">
        <v>242</v>
      </c>
      <c r="AJ16" s="415"/>
      <c r="AK16" s="416" t="s">
        <v>242</v>
      </c>
      <c r="AL16" s="415"/>
      <c r="AM16" s="419"/>
      <c r="AN16" s="418"/>
      <c r="AO16" s="416" t="s">
        <v>242</v>
      </c>
      <c r="AP16" s="415"/>
      <c r="AQ16" s="416" t="s">
        <v>242</v>
      </c>
      <c r="AR16" s="415"/>
      <c r="AS16" s="419"/>
      <c r="AT16" s="415"/>
      <c r="AU16" s="416" t="s">
        <v>242</v>
      </c>
      <c r="AV16" s="415"/>
      <c r="AW16" s="416" t="s">
        <v>242</v>
      </c>
      <c r="AX16" s="415"/>
      <c r="AY16" s="415"/>
      <c r="AZ16" s="420" t="str">
        <f t="shared" si="1"/>
        <v/>
      </c>
      <c r="BA16" s="421" t="str">
        <f t="shared" si="23"/>
        <v/>
      </c>
      <c r="BB16" s="422">
        <f t="shared" si="2"/>
        <v>6</v>
      </c>
      <c r="BC16" s="421">
        <f t="shared" si="25"/>
        <v>84</v>
      </c>
      <c r="BD16" s="422">
        <f t="shared" si="26"/>
        <v>6</v>
      </c>
      <c r="BE16" s="423">
        <f t="shared" si="27"/>
        <v>6</v>
      </c>
      <c r="BF16" s="411" t="s">
        <v>81</v>
      </c>
      <c r="BG16" s="819" t="s">
        <v>252</v>
      </c>
    </row>
    <row r="17" spans="1:59" s="736" customFormat="1" x14ac:dyDescent="0.25">
      <c r="A17" s="424" t="s">
        <v>255</v>
      </c>
      <c r="B17" s="732" t="s">
        <v>29</v>
      </c>
      <c r="C17" s="414" t="s">
        <v>256</v>
      </c>
      <c r="D17" s="415"/>
      <c r="E17" s="416" t="s">
        <v>242</v>
      </c>
      <c r="F17" s="415"/>
      <c r="G17" s="416" t="s">
        <v>242</v>
      </c>
      <c r="H17" s="415"/>
      <c r="I17" s="417"/>
      <c r="J17" s="418"/>
      <c r="K17" s="416" t="s">
        <v>242</v>
      </c>
      <c r="L17" s="415"/>
      <c r="M17" s="416" t="s">
        <v>242</v>
      </c>
      <c r="N17" s="415"/>
      <c r="O17" s="419"/>
      <c r="P17" s="415"/>
      <c r="Q17" s="416" t="str">
        <f>IF(P17*14=0,"",P17*14)</f>
        <v/>
      </c>
      <c r="R17" s="415"/>
      <c r="S17" s="416" t="str">
        <f>IF(R17*14=0,"",R17*14)</f>
        <v/>
      </c>
      <c r="T17" s="415"/>
      <c r="U17" s="417"/>
      <c r="V17" s="418"/>
      <c r="W17" s="416" t="str">
        <f t="shared" si="20"/>
        <v/>
      </c>
      <c r="X17" s="415"/>
      <c r="Y17" s="416" t="str">
        <f t="shared" si="21"/>
        <v/>
      </c>
      <c r="Z17" s="415"/>
      <c r="AA17" s="419"/>
      <c r="AB17" s="415">
        <v>3</v>
      </c>
      <c r="AC17" s="416">
        <f>IF(AB17*14=0,"",AB17*14)</f>
        <v>42</v>
      </c>
      <c r="AD17" s="415">
        <v>1</v>
      </c>
      <c r="AE17" s="416">
        <f>IF(AD17*14=0,"",AD17*14)</f>
        <v>14</v>
      </c>
      <c r="AF17" s="415">
        <v>5</v>
      </c>
      <c r="AG17" s="417" t="s">
        <v>48</v>
      </c>
      <c r="AH17" s="418"/>
      <c r="AI17" s="416" t="str">
        <f>IF(AH17*14=0,"",AH17*14)</f>
        <v/>
      </c>
      <c r="AJ17" s="415"/>
      <c r="AK17" s="416" t="str">
        <f>IF(AJ17*14=0,"",AJ17*14)</f>
        <v/>
      </c>
      <c r="AL17" s="415"/>
      <c r="AM17" s="419"/>
      <c r="AN17" s="418"/>
      <c r="AO17" s="416" t="str">
        <f>IF(AN17*14=0,"",AN17*14)</f>
        <v/>
      </c>
      <c r="AP17" s="415"/>
      <c r="AQ17" s="416" t="str">
        <f>IF(AP17*14=0,"",AP17*14)</f>
        <v/>
      </c>
      <c r="AR17" s="415"/>
      <c r="AS17" s="419"/>
      <c r="AT17" s="415"/>
      <c r="AU17" s="416" t="str">
        <f>IF(AT17*14=0,"",AT17*14)</f>
        <v/>
      </c>
      <c r="AV17" s="415"/>
      <c r="AW17" s="416" t="str">
        <f>IF(AV17*14=0,"",AV17*14)</f>
        <v/>
      </c>
      <c r="AX17" s="415"/>
      <c r="AY17" s="415"/>
      <c r="AZ17" s="420">
        <f t="shared" si="1"/>
        <v>3</v>
      </c>
      <c r="BA17" s="421">
        <f t="shared" si="23"/>
        <v>42</v>
      </c>
      <c r="BB17" s="422">
        <f t="shared" si="2"/>
        <v>1</v>
      </c>
      <c r="BC17" s="421">
        <f t="shared" si="25"/>
        <v>14</v>
      </c>
      <c r="BD17" s="422">
        <f t="shared" si="26"/>
        <v>5</v>
      </c>
      <c r="BE17" s="423">
        <f t="shared" si="27"/>
        <v>4</v>
      </c>
      <c r="BF17" s="411" t="s">
        <v>81</v>
      </c>
      <c r="BG17" s="819" t="s">
        <v>257</v>
      </c>
    </row>
    <row r="18" spans="1:59" s="736" customFormat="1" ht="15.75" customHeight="1" x14ac:dyDescent="0.25">
      <c r="A18" s="424" t="s">
        <v>258</v>
      </c>
      <c r="B18" s="732" t="s">
        <v>29</v>
      </c>
      <c r="C18" s="414" t="s">
        <v>259</v>
      </c>
      <c r="D18" s="415"/>
      <c r="E18" s="416" t="s">
        <v>242</v>
      </c>
      <c r="F18" s="415"/>
      <c r="G18" s="416" t="s">
        <v>242</v>
      </c>
      <c r="H18" s="415"/>
      <c r="I18" s="417"/>
      <c r="J18" s="418"/>
      <c r="K18" s="416" t="str">
        <f t="shared" ref="K18:K20" si="28">IF(J18*14=0,"",J18*14)</f>
        <v/>
      </c>
      <c r="L18" s="415"/>
      <c r="M18" s="416" t="str">
        <f t="shared" ref="M18:M20" si="29">IF(L18*14=0,"",L18*14)</f>
        <v/>
      </c>
      <c r="N18" s="415"/>
      <c r="O18" s="419"/>
      <c r="P18" s="415"/>
      <c r="Q18" s="416" t="str">
        <f>IF(P18*14=0,"",P18*14)</f>
        <v/>
      </c>
      <c r="R18" s="415"/>
      <c r="S18" s="416" t="str">
        <f>IF(R18*14=0,"",R18*14)</f>
        <v/>
      </c>
      <c r="T18" s="415"/>
      <c r="U18" s="417"/>
      <c r="V18" s="418"/>
      <c r="W18" s="416" t="str">
        <f t="shared" si="20"/>
        <v/>
      </c>
      <c r="X18" s="415"/>
      <c r="Y18" s="416" t="str">
        <f t="shared" si="21"/>
        <v/>
      </c>
      <c r="Z18" s="415"/>
      <c r="AA18" s="419"/>
      <c r="AB18" s="415">
        <v>3</v>
      </c>
      <c r="AC18" s="416">
        <f>IF(AB18*14=0,"",AB18*14)</f>
        <v>42</v>
      </c>
      <c r="AD18" s="415">
        <v>1</v>
      </c>
      <c r="AE18" s="416">
        <f>IF(AD18*14=0,"",AD18*14)</f>
        <v>14</v>
      </c>
      <c r="AF18" s="415">
        <v>5</v>
      </c>
      <c r="AG18" s="417" t="s">
        <v>29</v>
      </c>
      <c r="AH18" s="418"/>
      <c r="AI18" s="416" t="str">
        <f>IF(AH18*14=0,"",AH18*14)</f>
        <v/>
      </c>
      <c r="AJ18" s="415"/>
      <c r="AK18" s="416" t="str">
        <f>IF(AJ18*14=0,"",AJ18*14)</f>
        <v/>
      </c>
      <c r="AL18" s="415"/>
      <c r="AM18" s="419"/>
      <c r="AN18" s="418"/>
      <c r="AO18" s="416" t="str">
        <f>IF(AN18*14=0,"",AN18*14)</f>
        <v/>
      </c>
      <c r="AP18" s="415"/>
      <c r="AQ18" s="416" t="str">
        <f>IF(AP18*14=0,"",AP18*14)</f>
        <v/>
      </c>
      <c r="AR18" s="415"/>
      <c r="AS18" s="419"/>
      <c r="AT18" s="415"/>
      <c r="AU18" s="416" t="str">
        <f>IF(AT18*14=0,"",AT18*14)</f>
        <v/>
      </c>
      <c r="AV18" s="415"/>
      <c r="AW18" s="416" t="str">
        <f>IF(AV18*14=0,"",AV18*14)</f>
        <v/>
      </c>
      <c r="AX18" s="415"/>
      <c r="AY18" s="415"/>
      <c r="AZ18" s="420">
        <f t="shared" si="1"/>
        <v>3</v>
      </c>
      <c r="BA18" s="421">
        <f t="shared" si="23"/>
        <v>42</v>
      </c>
      <c r="BB18" s="422">
        <f t="shared" si="2"/>
        <v>1</v>
      </c>
      <c r="BC18" s="421">
        <f t="shared" si="25"/>
        <v>14</v>
      </c>
      <c r="BD18" s="422">
        <f t="shared" si="26"/>
        <v>5</v>
      </c>
      <c r="BE18" s="423">
        <f t="shared" si="27"/>
        <v>4</v>
      </c>
      <c r="BF18" s="411" t="s">
        <v>81</v>
      </c>
      <c r="BG18" s="819" t="s">
        <v>51</v>
      </c>
    </row>
    <row r="19" spans="1:59" ht="15.75" customHeight="1" x14ac:dyDescent="0.25">
      <c r="A19" s="424" t="s">
        <v>260</v>
      </c>
      <c r="B19" s="732" t="s">
        <v>249</v>
      </c>
      <c r="C19" s="414" t="s">
        <v>261</v>
      </c>
      <c r="D19" s="415"/>
      <c r="E19" s="416" t="str">
        <f t="shared" ref="E19:E20" si="30">IF(D19*14=0,"",D19*14)</f>
        <v/>
      </c>
      <c r="F19" s="415"/>
      <c r="G19" s="416" t="str">
        <f t="shared" ref="G19:G20" si="31">IF(F19*14=0,"",F19*14)</f>
        <v/>
      </c>
      <c r="H19" s="415"/>
      <c r="I19" s="417"/>
      <c r="J19" s="418"/>
      <c r="K19" s="416" t="str">
        <f t="shared" si="28"/>
        <v/>
      </c>
      <c r="L19" s="415"/>
      <c r="M19" s="416" t="str">
        <f t="shared" si="29"/>
        <v/>
      </c>
      <c r="N19" s="415"/>
      <c r="O19" s="419"/>
      <c r="P19" s="415"/>
      <c r="Q19" s="416" t="str">
        <f t="shared" ref="Q19:Q20" si="32">IF(P19*14=0,"",P19*14)</f>
        <v/>
      </c>
      <c r="R19" s="415"/>
      <c r="S19" s="416" t="str">
        <f t="shared" ref="S19:S20" si="33">IF(R19*14=0,"",R19*14)</f>
        <v/>
      </c>
      <c r="T19" s="415"/>
      <c r="U19" s="417"/>
      <c r="V19" s="418"/>
      <c r="W19" s="416" t="str">
        <f t="shared" si="20"/>
        <v/>
      </c>
      <c r="X19" s="415"/>
      <c r="Y19" s="416" t="str">
        <f t="shared" si="21"/>
        <v/>
      </c>
      <c r="Z19" s="415"/>
      <c r="AA19" s="419"/>
      <c r="AB19" s="415"/>
      <c r="AC19" s="416" t="str">
        <f t="shared" ref="AC19:AC20" si="34">IF(AB19*14=0,"",AB19*14)</f>
        <v/>
      </c>
      <c r="AD19" s="415">
        <v>11</v>
      </c>
      <c r="AE19" s="416">
        <f t="shared" ref="AE19:AE20" si="35">IF(AD19*14=0,"",AD19*14)</f>
        <v>154</v>
      </c>
      <c r="AF19" s="415">
        <v>7</v>
      </c>
      <c r="AG19" s="417" t="s">
        <v>31</v>
      </c>
      <c r="AH19" s="418"/>
      <c r="AI19" s="416" t="str">
        <f t="shared" ref="AI19:AI20" si="36">IF(AH19*14=0,"",AH19*14)</f>
        <v/>
      </c>
      <c r="AJ19" s="415"/>
      <c r="AK19" s="416" t="str">
        <f t="shared" ref="AK19:AK20" si="37">IF(AJ19*14=0,"",AJ19*14)</f>
        <v/>
      </c>
      <c r="AL19" s="415"/>
      <c r="AM19" s="419"/>
      <c r="AN19" s="418"/>
      <c r="AO19" s="416" t="str">
        <f t="shared" ref="AO19:AO20" si="38">IF(AN19*14=0,"",AN19*14)</f>
        <v/>
      </c>
      <c r="AP19" s="415"/>
      <c r="AQ19" s="416" t="str">
        <f t="shared" ref="AQ19:AQ20" si="39">IF(AP19*14=0,"",AP19*14)</f>
        <v/>
      </c>
      <c r="AR19" s="415"/>
      <c r="AS19" s="419"/>
      <c r="AT19" s="415"/>
      <c r="AU19" s="416" t="str">
        <f t="shared" ref="AU19:AU20" si="40">IF(AT19*14=0,"",AT19*14)</f>
        <v/>
      </c>
      <c r="AV19" s="415"/>
      <c r="AW19" s="416" t="str">
        <f t="shared" ref="AW19:AW20" si="41">IF(AV19*14=0,"",AV19*14)</f>
        <v/>
      </c>
      <c r="AX19" s="415"/>
      <c r="AY19" s="415"/>
      <c r="AZ19" s="420" t="str">
        <f t="shared" si="1"/>
        <v/>
      </c>
      <c r="BA19" s="421" t="str">
        <f t="shared" si="23"/>
        <v/>
      </c>
      <c r="BB19" s="422">
        <f t="shared" si="2"/>
        <v>11</v>
      </c>
      <c r="BC19" s="421">
        <f t="shared" si="25"/>
        <v>154</v>
      </c>
      <c r="BD19" s="422">
        <f t="shared" si="26"/>
        <v>7</v>
      </c>
      <c r="BE19" s="423">
        <f t="shared" si="27"/>
        <v>11</v>
      </c>
      <c r="BF19" s="411" t="s">
        <v>81</v>
      </c>
      <c r="BG19" s="819" t="s">
        <v>262</v>
      </c>
    </row>
    <row r="20" spans="1:59" s="736" customFormat="1" ht="15.75" customHeight="1" x14ac:dyDescent="0.25">
      <c r="A20" s="424" t="s">
        <v>263</v>
      </c>
      <c r="B20" s="732" t="s">
        <v>249</v>
      </c>
      <c r="C20" s="414" t="s">
        <v>264</v>
      </c>
      <c r="D20" s="415"/>
      <c r="E20" s="416" t="str">
        <f t="shared" si="30"/>
        <v/>
      </c>
      <c r="F20" s="415"/>
      <c r="G20" s="416" t="str">
        <f t="shared" si="31"/>
        <v/>
      </c>
      <c r="H20" s="415"/>
      <c r="I20" s="417"/>
      <c r="J20" s="418"/>
      <c r="K20" s="416" t="str">
        <f t="shared" si="28"/>
        <v/>
      </c>
      <c r="L20" s="415"/>
      <c r="M20" s="416" t="str">
        <f t="shared" si="29"/>
        <v/>
      </c>
      <c r="N20" s="415"/>
      <c r="O20" s="419"/>
      <c r="P20" s="415"/>
      <c r="Q20" s="416" t="str">
        <f t="shared" si="32"/>
        <v/>
      </c>
      <c r="R20" s="415"/>
      <c r="S20" s="416" t="str">
        <f t="shared" si="33"/>
        <v/>
      </c>
      <c r="T20" s="415"/>
      <c r="U20" s="417"/>
      <c r="V20" s="418"/>
      <c r="W20" s="416" t="str">
        <f t="shared" si="20"/>
        <v/>
      </c>
      <c r="X20" s="415"/>
      <c r="Y20" s="416" t="str">
        <f t="shared" si="21"/>
        <v/>
      </c>
      <c r="Z20" s="415"/>
      <c r="AA20" s="419"/>
      <c r="AB20" s="415"/>
      <c r="AC20" s="416" t="str">
        <f t="shared" si="34"/>
        <v/>
      </c>
      <c r="AD20" s="415">
        <v>2</v>
      </c>
      <c r="AE20" s="416">
        <f t="shared" si="35"/>
        <v>28</v>
      </c>
      <c r="AF20" s="415">
        <v>2</v>
      </c>
      <c r="AG20" s="417" t="s">
        <v>31</v>
      </c>
      <c r="AH20" s="418"/>
      <c r="AI20" s="416" t="str">
        <f t="shared" si="36"/>
        <v/>
      </c>
      <c r="AJ20" s="415"/>
      <c r="AK20" s="416" t="str">
        <f t="shared" si="37"/>
        <v/>
      </c>
      <c r="AL20" s="415"/>
      <c r="AM20" s="419"/>
      <c r="AN20" s="418"/>
      <c r="AO20" s="416" t="str">
        <f t="shared" si="38"/>
        <v/>
      </c>
      <c r="AP20" s="415"/>
      <c r="AQ20" s="416" t="str">
        <f t="shared" si="39"/>
        <v/>
      </c>
      <c r="AR20" s="415"/>
      <c r="AS20" s="419"/>
      <c r="AT20" s="415"/>
      <c r="AU20" s="416" t="str">
        <f t="shared" si="40"/>
        <v/>
      </c>
      <c r="AV20" s="415"/>
      <c r="AW20" s="416" t="str">
        <f t="shared" si="41"/>
        <v/>
      </c>
      <c r="AX20" s="415"/>
      <c r="AY20" s="415"/>
      <c r="AZ20" s="420" t="str">
        <f t="shared" si="1"/>
        <v/>
      </c>
      <c r="BA20" s="421" t="str">
        <f t="shared" si="23"/>
        <v/>
      </c>
      <c r="BB20" s="422">
        <f t="shared" si="2"/>
        <v>2</v>
      </c>
      <c r="BC20" s="421">
        <f t="shared" si="25"/>
        <v>28</v>
      </c>
      <c r="BD20" s="422">
        <f t="shared" si="26"/>
        <v>2</v>
      </c>
      <c r="BE20" s="423">
        <f t="shared" si="27"/>
        <v>2</v>
      </c>
      <c r="BF20" s="411" t="s">
        <v>81</v>
      </c>
      <c r="BG20" s="819" t="s">
        <v>56</v>
      </c>
    </row>
    <row r="21" spans="1:59" s="737" customFormat="1" ht="15.75" customHeight="1" x14ac:dyDescent="0.25">
      <c r="A21" s="424" t="s">
        <v>265</v>
      </c>
      <c r="B21" s="732" t="s">
        <v>249</v>
      </c>
      <c r="C21" s="414" t="s">
        <v>266</v>
      </c>
      <c r="D21" s="415"/>
      <c r="E21" s="416" t="str">
        <f>IF(D21*14=0,"",D21*14)</f>
        <v/>
      </c>
      <c r="F21" s="415"/>
      <c r="G21" s="416" t="str">
        <f>IF(F21*14=0,"",F21*14)</f>
        <v/>
      </c>
      <c r="H21" s="415"/>
      <c r="I21" s="417"/>
      <c r="J21" s="418"/>
      <c r="K21" s="416" t="str">
        <f>IF(J21*14=0,"",J21*14)</f>
        <v/>
      </c>
      <c r="L21" s="415"/>
      <c r="M21" s="416" t="str">
        <f>IF(L21*14=0,"",L21*14)</f>
        <v/>
      </c>
      <c r="N21" s="415"/>
      <c r="O21" s="419"/>
      <c r="P21" s="415"/>
      <c r="Q21" s="416" t="str">
        <f>IF(P21*14=0,"",P21*14)</f>
        <v/>
      </c>
      <c r="R21" s="415"/>
      <c r="S21" s="416" t="str">
        <f>IF(R21*14=0,"",R21*14)</f>
        <v/>
      </c>
      <c r="T21" s="415"/>
      <c r="U21" s="417"/>
      <c r="V21" s="418"/>
      <c r="W21" s="416" t="str">
        <f>IF(V21*14=0,"",V21*14)</f>
        <v/>
      </c>
      <c r="X21" s="415"/>
      <c r="Y21" s="416" t="str">
        <f>IF(X21*14=0,"",X21*14)</f>
        <v/>
      </c>
      <c r="Z21" s="415"/>
      <c r="AA21" s="419"/>
      <c r="AB21" s="415">
        <v>1</v>
      </c>
      <c r="AC21" s="416">
        <f>IF(AB21*14=0,"",AB21*14)</f>
        <v>14</v>
      </c>
      <c r="AD21" s="415">
        <v>1</v>
      </c>
      <c r="AE21" s="416">
        <f>IF(AD21*14=0,"",AD21*14)</f>
        <v>14</v>
      </c>
      <c r="AF21" s="415">
        <v>2</v>
      </c>
      <c r="AG21" s="417" t="s">
        <v>48</v>
      </c>
      <c r="AH21" s="418"/>
      <c r="AI21" s="416" t="str">
        <f>IF(AH21*14=0,"",AH21*14)</f>
        <v/>
      </c>
      <c r="AJ21" s="415"/>
      <c r="AK21" s="416" t="str">
        <f>IF(AJ21*14=0,"",AJ21*14)</f>
        <v/>
      </c>
      <c r="AL21" s="415"/>
      <c r="AM21" s="419"/>
      <c r="AN21" s="418"/>
      <c r="AO21" s="416" t="str">
        <f>IF(AN21*14=0,"",AN21*14)</f>
        <v/>
      </c>
      <c r="AP21" s="415"/>
      <c r="AQ21" s="416" t="str">
        <f>IF(AP21*14=0,"",AP21*14)</f>
        <v/>
      </c>
      <c r="AR21" s="415"/>
      <c r="AS21" s="419"/>
      <c r="AT21" s="415"/>
      <c r="AU21" s="416" t="str">
        <f>IF(AT21*14=0,"",AT21*14)</f>
        <v/>
      </c>
      <c r="AV21" s="415"/>
      <c r="AW21" s="416" t="str">
        <f>IF(AV21*14=0,"",AV21*14)</f>
        <v/>
      </c>
      <c r="AX21" s="415"/>
      <c r="AY21" s="415"/>
      <c r="AZ21" s="420">
        <f t="shared" si="1"/>
        <v>1</v>
      </c>
      <c r="BA21" s="421">
        <f>IF((D21+J21+P21+V21+AB21+AH21+AN21+AT21)*14=0,"",(D21+J21+P21+V21+AB21+AH21+AN21+AT21)*14)</f>
        <v>14</v>
      </c>
      <c r="BB21" s="422">
        <f t="shared" si="2"/>
        <v>1</v>
      </c>
      <c r="BC21" s="421">
        <f>IF((L21+F21+R21+X21+AD21+AJ21+AP21+AV21)*14=0,"",(L21+F21+R21+X21+AD21+AJ21+AP21+AV21)*14)</f>
        <v>14</v>
      </c>
      <c r="BD21" s="422">
        <f t="shared" si="26"/>
        <v>2</v>
      </c>
      <c r="BE21" s="423">
        <f>IF(D21+F21+L21+J21+P21+R21+V21+X21+AB21+AD21+AH21+AJ21+AN21+AP21+AT21+AV21=0,"",D21+F21+L21+J21+P21+R21+V21+X21+AB21+AD21+AH21+AJ21+AN21+AP21+AT21+AV21)</f>
        <v>2</v>
      </c>
      <c r="BF21" s="411" t="s">
        <v>81</v>
      </c>
      <c r="BG21" s="819" t="s">
        <v>267</v>
      </c>
    </row>
    <row r="22" spans="1:59" ht="15.75" customHeight="1" x14ac:dyDescent="0.25">
      <c r="A22" s="424"/>
      <c r="B22" s="732" t="s">
        <v>102</v>
      </c>
      <c r="C22" s="414" t="s">
        <v>268</v>
      </c>
      <c r="D22" s="415"/>
      <c r="E22" s="416" t="str">
        <f t="shared" ref="E22:E31" si="42">IF(D22*14=0,"",D22*14)</f>
        <v/>
      </c>
      <c r="F22" s="415"/>
      <c r="G22" s="416" t="str">
        <f t="shared" ref="G22:G31" si="43">IF(F22*14=0,"",F22*14)</f>
        <v/>
      </c>
      <c r="H22" s="415"/>
      <c r="I22" s="417"/>
      <c r="J22" s="418"/>
      <c r="K22" s="416" t="str">
        <f t="shared" ref="K22:K31" si="44">IF(J22*14=0,"",J22*14)</f>
        <v/>
      </c>
      <c r="L22" s="415"/>
      <c r="M22" s="416" t="str">
        <f t="shared" ref="M22:M31" si="45">IF(L22*14=0,"",L22*14)</f>
        <v/>
      </c>
      <c r="N22" s="415"/>
      <c r="O22" s="419"/>
      <c r="P22" s="415"/>
      <c r="Q22" s="416" t="str">
        <f t="shared" ref="Q22:Q36" si="46">IF(P22*14=0,"",P22*14)</f>
        <v/>
      </c>
      <c r="R22" s="415"/>
      <c r="S22" s="416" t="str">
        <f t="shared" ref="S22:S36" si="47">IF(R22*14=0,"",R22*14)</f>
        <v/>
      </c>
      <c r="T22" s="415"/>
      <c r="U22" s="417"/>
      <c r="V22" s="418"/>
      <c r="W22" s="416" t="str">
        <f t="shared" ref="W22:W36" si="48">IF(V22*14=0,"",V22*14)</f>
        <v/>
      </c>
      <c r="X22" s="415"/>
      <c r="Y22" s="416" t="str">
        <f t="shared" ref="Y22:Y36" si="49">IF(X22*14=0,"",X22*14)</f>
        <v/>
      </c>
      <c r="Z22" s="415"/>
      <c r="AA22" s="419"/>
      <c r="AB22" s="415">
        <v>1</v>
      </c>
      <c r="AC22" s="416">
        <f t="shared" ref="AC22:AC36" si="50">IF(AB22*14=0,"",AB22*14)</f>
        <v>14</v>
      </c>
      <c r="AD22" s="415">
        <v>1</v>
      </c>
      <c r="AE22" s="416">
        <f t="shared" ref="AE22:AE36" si="51">IF(AD22*14=0,"",AD22*14)</f>
        <v>14</v>
      </c>
      <c r="AF22" s="415">
        <v>3</v>
      </c>
      <c r="AG22" s="417" t="s">
        <v>48</v>
      </c>
      <c r="AH22" s="418"/>
      <c r="AI22" s="416" t="str">
        <f t="shared" ref="AI22:AI26" si="52">IF(AH22*14=0,"",AH22*14)</f>
        <v/>
      </c>
      <c r="AJ22" s="415"/>
      <c r="AK22" s="416" t="str">
        <f t="shared" ref="AK22:AK26" si="53">IF(AJ22*14=0,"",AJ22*14)</f>
        <v/>
      </c>
      <c r="AL22" s="415"/>
      <c r="AM22" s="419"/>
      <c r="AN22" s="418"/>
      <c r="AO22" s="416" t="str">
        <f t="shared" ref="AO22:AO36" si="54">IF(AN22*14=0,"",AN22*14)</f>
        <v/>
      </c>
      <c r="AP22" s="415"/>
      <c r="AQ22" s="416" t="str">
        <f t="shared" ref="AQ22:AQ27" si="55">IF(AP22*14=0,"",AP22*14)</f>
        <v/>
      </c>
      <c r="AR22" s="415"/>
      <c r="AS22" s="419"/>
      <c r="AT22" s="415"/>
      <c r="AU22" s="416" t="str">
        <f t="shared" ref="AU22:AU36" si="56">IF(AT22*14=0,"",AT22*14)</f>
        <v/>
      </c>
      <c r="AV22" s="415"/>
      <c r="AW22" s="416" t="str">
        <f t="shared" ref="AW22:AW31" si="57">IF(AV22*14=0,"",AV22*14)</f>
        <v/>
      </c>
      <c r="AX22" s="415"/>
      <c r="AY22" s="415"/>
      <c r="AZ22" s="420">
        <f t="shared" si="1"/>
        <v>1</v>
      </c>
      <c r="BA22" s="421">
        <f t="shared" si="23"/>
        <v>14</v>
      </c>
      <c r="BB22" s="422">
        <f t="shared" si="2"/>
        <v>1</v>
      </c>
      <c r="BC22" s="421">
        <f t="shared" si="25"/>
        <v>14</v>
      </c>
      <c r="BD22" s="422">
        <f t="shared" si="26"/>
        <v>3</v>
      </c>
      <c r="BE22" s="423">
        <f t="shared" si="27"/>
        <v>2</v>
      </c>
      <c r="BF22" s="411"/>
      <c r="BG22" s="819"/>
    </row>
    <row r="23" spans="1:59" s="736" customFormat="1" ht="15.75" customHeight="1" x14ac:dyDescent="0.25">
      <c r="A23" s="424" t="s">
        <v>269</v>
      </c>
      <c r="B23" s="732" t="s">
        <v>29</v>
      </c>
      <c r="C23" s="414" t="s">
        <v>270</v>
      </c>
      <c r="D23" s="415"/>
      <c r="E23" s="416" t="str">
        <f t="shared" si="42"/>
        <v/>
      </c>
      <c r="F23" s="415"/>
      <c r="G23" s="416" t="str">
        <f t="shared" si="43"/>
        <v/>
      </c>
      <c r="H23" s="415"/>
      <c r="I23" s="417"/>
      <c r="J23" s="418"/>
      <c r="K23" s="416" t="str">
        <f t="shared" si="44"/>
        <v/>
      </c>
      <c r="L23" s="415"/>
      <c r="M23" s="416" t="str">
        <f t="shared" si="45"/>
        <v/>
      </c>
      <c r="N23" s="415"/>
      <c r="O23" s="419"/>
      <c r="P23" s="415"/>
      <c r="Q23" s="416" t="str">
        <f t="shared" si="46"/>
        <v/>
      </c>
      <c r="R23" s="415"/>
      <c r="S23" s="416" t="str">
        <f t="shared" si="47"/>
        <v/>
      </c>
      <c r="T23" s="415"/>
      <c r="U23" s="417"/>
      <c r="V23" s="418"/>
      <c r="W23" s="416" t="str">
        <f t="shared" si="48"/>
        <v/>
      </c>
      <c r="X23" s="415"/>
      <c r="Y23" s="416" t="str">
        <f t="shared" si="49"/>
        <v/>
      </c>
      <c r="Z23" s="415"/>
      <c r="AA23" s="419"/>
      <c r="AB23" s="415"/>
      <c r="AC23" s="416" t="str">
        <f t="shared" si="50"/>
        <v/>
      </c>
      <c r="AD23" s="415"/>
      <c r="AE23" s="416" t="str">
        <f t="shared" si="51"/>
        <v/>
      </c>
      <c r="AF23" s="415"/>
      <c r="AG23" s="417"/>
      <c r="AH23" s="418">
        <v>3</v>
      </c>
      <c r="AI23" s="416">
        <f t="shared" si="52"/>
        <v>42</v>
      </c>
      <c r="AJ23" s="415">
        <v>2</v>
      </c>
      <c r="AK23" s="416">
        <f t="shared" si="53"/>
        <v>28</v>
      </c>
      <c r="AL23" s="415">
        <v>6</v>
      </c>
      <c r="AM23" s="419" t="s">
        <v>271</v>
      </c>
      <c r="AN23" s="418"/>
      <c r="AO23" s="416" t="str">
        <f t="shared" si="54"/>
        <v/>
      </c>
      <c r="AP23" s="415"/>
      <c r="AQ23" s="416" t="str">
        <f t="shared" si="55"/>
        <v/>
      </c>
      <c r="AR23" s="415"/>
      <c r="AS23" s="419"/>
      <c r="AT23" s="415"/>
      <c r="AU23" s="416" t="str">
        <f t="shared" si="56"/>
        <v/>
      </c>
      <c r="AV23" s="415"/>
      <c r="AW23" s="416" t="str">
        <f t="shared" si="57"/>
        <v/>
      </c>
      <c r="AX23" s="415"/>
      <c r="AY23" s="415"/>
      <c r="AZ23" s="420">
        <f>IF(D23+J23+P23+V23+AB23+AH23+AN23+AT23=0,"",D23+J23+P23+V23+AB23+AH23+AN23+AT23)</f>
        <v>3</v>
      </c>
      <c r="BA23" s="421">
        <f t="shared" si="23"/>
        <v>42</v>
      </c>
      <c r="BB23" s="422">
        <f>IF(F23+L23+R23+X23+AD23+AJ23+AP23+AV23=0,"",F23+L23+R23+X23+AD23+AJ23+AP23+AV23)</f>
        <v>2</v>
      </c>
      <c r="BC23" s="421">
        <f t="shared" si="25"/>
        <v>28</v>
      </c>
      <c r="BD23" s="422">
        <f t="shared" si="26"/>
        <v>6</v>
      </c>
      <c r="BE23" s="423">
        <f t="shared" si="27"/>
        <v>5</v>
      </c>
      <c r="BF23" s="411" t="s">
        <v>81</v>
      </c>
      <c r="BG23" s="819" t="s">
        <v>98</v>
      </c>
    </row>
    <row r="24" spans="1:59" ht="15.75" customHeight="1" x14ac:dyDescent="0.25">
      <c r="A24" s="424" t="s">
        <v>272</v>
      </c>
      <c r="B24" s="732" t="s">
        <v>29</v>
      </c>
      <c r="C24" s="414" t="s">
        <v>273</v>
      </c>
      <c r="D24" s="415"/>
      <c r="E24" s="416" t="str">
        <f t="shared" si="42"/>
        <v/>
      </c>
      <c r="F24" s="415"/>
      <c r="G24" s="416" t="str">
        <f t="shared" si="43"/>
        <v/>
      </c>
      <c r="H24" s="415"/>
      <c r="I24" s="417"/>
      <c r="J24" s="418"/>
      <c r="K24" s="416" t="str">
        <f t="shared" si="44"/>
        <v/>
      </c>
      <c r="L24" s="415"/>
      <c r="M24" s="416" t="str">
        <f t="shared" si="45"/>
        <v/>
      </c>
      <c r="N24" s="415"/>
      <c r="O24" s="419"/>
      <c r="P24" s="415"/>
      <c r="Q24" s="416" t="str">
        <f t="shared" si="46"/>
        <v/>
      </c>
      <c r="R24" s="415"/>
      <c r="S24" s="416" t="str">
        <f t="shared" si="47"/>
        <v/>
      </c>
      <c r="T24" s="415"/>
      <c r="U24" s="417"/>
      <c r="V24" s="418"/>
      <c r="W24" s="416" t="str">
        <f t="shared" si="48"/>
        <v/>
      </c>
      <c r="X24" s="415"/>
      <c r="Y24" s="416" t="str">
        <f t="shared" si="49"/>
        <v/>
      </c>
      <c r="Z24" s="415"/>
      <c r="AA24" s="419"/>
      <c r="AB24" s="415"/>
      <c r="AC24" s="416" t="str">
        <f t="shared" si="50"/>
        <v/>
      </c>
      <c r="AD24" s="415"/>
      <c r="AE24" s="416" t="str">
        <f t="shared" si="51"/>
        <v/>
      </c>
      <c r="AF24" s="415"/>
      <c r="AG24" s="417"/>
      <c r="AH24" s="418">
        <v>1</v>
      </c>
      <c r="AI24" s="416">
        <f t="shared" si="52"/>
        <v>14</v>
      </c>
      <c r="AJ24" s="415">
        <v>1</v>
      </c>
      <c r="AK24" s="416">
        <f t="shared" si="53"/>
        <v>14</v>
      </c>
      <c r="AL24" s="415">
        <v>2</v>
      </c>
      <c r="AM24" s="419" t="s">
        <v>85</v>
      </c>
      <c r="AN24" s="418"/>
      <c r="AO24" s="416" t="str">
        <f t="shared" si="54"/>
        <v/>
      </c>
      <c r="AP24" s="415"/>
      <c r="AQ24" s="416" t="str">
        <f t="shared" si="55"/>
        <v/>
      </c>
      <c r="AR24" s="415"/>
      <c r="AS24" s="419"/>
      <c r="AT24" s="415"/>
      <c r="AU24" s="416" t="str">
        <f t="shared" si="56"/>
        <v/>
      </c>
      <c r="AV24" s="415"/>
      <c r="AW24" s="416" t="str">
        <f t="shared" si="57"/>
        <v/>
      </c>
      <c r="AX24" s="415"/>
      <c r="AY24" s="415"/>
      <c r="AZ24" s="420">
        <f t="shared" ref="AZ24:AZ36" si="58">IF(D24+J24+P24+V24+AB24+AH24+AN24+AT24=0,"",D24+J24+P24+V24+AB24+AH24+AN24+AT24)</f>
        <v>1</v>
      </c>
      <c r="BA24" s="421">
        <f t="shared" si="23"/>
        <v>14</v>
      </c>
      <c r="BB24" s="422">
        <f t="shared" ref="BB24:BB36" si="59">IF(F24+L24+R24+X24+AD24+AJ24+AP24+AV24=0,"",F24+L24+R24+X24+AD24+AJ24+AP24+AV24)</f>
        <v>1</v>
      </c>
      <c r="BC24" s="421">
        <f t="shared" si="25"/>
        <v>14</v>
      </c>
      <c r="BD24" s="422">
        <f t="shared" si="26"/>
        <v>2</v>
      </c>
      <c r="BE24" s="423">
        <f t="shared" si="27"/>
        <v>2</v>
      </c>
      <c r="BF24" s="411" t="s">
        <v>81</v>
      </c>
      <c r="BG24" s="819" t="s">
        <v>86</v>
      </c>
    </row>
    <row r="25" spans="1:59" ht="15.75" customHeight="1" x14ac:dyDescent="0.25">
      <c r="A25" s="424" t="s">
        <v>274</v>
      </c>
      <c r="B25" s="732" t="s">
        <v>29</v>
      </c>
      <c r="C25" s="414" t="s">
        <v>275</v>
      </c>
      <c r="D25" s="415"/>
      <c r="E25" s="416" t="str">
        <f t="shared" si="42"/>
        <v/>
      </c>
      <c r="F25" s="415"/>
      <c r="G25" s="416" t="str">
        <f t="shared" si="43"/>
        <v/>
      </c>
      <c r="H25" s="415"/>
      <c r="I25" s="417"/>
      <c r="J25" s="418"/>
      <c r="K25" s="416" t="str">
        <f t="shared" si="44"/>
        <v/>
      </c>
      <c r="L25" s="415"/>
      <c r="M25" s="416" t="str">
        <f t="shared" si="45"/>
        <v/>
      </c>
      <c r="N25" s="415"/>
      <c r="O25" s="419"/>
      <c r="P25" s="415"/>
      <c r="Q25" s="416" t="str">
        <f t="shared" si="46"/>
        <v/>
      </c>
      <c r="R25" s="415"/>
      <c r="S25" s="416" t="str">
        <f t="shared" si="47"/>
        <v/>
      </c>
      <c r="T25" s="415"/>
      <c r="U25" s="417"/>
      <c r="V25" s="418"/>
      <c r="W25" s="416" t="str">
        <f t="shared" si="48"/>
        <v/>
      </c>
      <c r="X25" s="415"/>
      <c r="Y25" s="416" t="str">
        <f t="shared" si="49"/>
        <v/>
      </c>
      <c r="Z25" s="415"/>
      <c r="AA25" s="419"/>
      <c r="AB25" s="415"/>
      <c r="AC25" s="416" t="str">
        <f t="shared" si="50"/>
        <v/>
      </c>
      <c r="AD25" s="415"/>
      <c r="AE25" s="416" t="str">
        <f t="shared" si="51"/>
        <v/>
      </c>
      <c r="AF25" s="415"/>
      <c r="AG25" s="417"/>
      <c r="AH25" s="418">
        <v>1</v>
      </c>
      <c r="AI25" s="416">
        <f t="shared" si="52"/>
        <v>14</v>
      </c>
      <c r="AJ25" s="415">
        <v>4</v>
      </c>
      <c r="AK25" s="416">
        <f t="shared" si="53"/>
        <v>56</v>
      </c>
      <c r="AL25" s="415">
        <v>6</v>
      </c>
      <c r="AM25" s="419" t="s">
        <v>31</v>
      </c>
      <c r="AN25" s="418"/>
      <c r="AO25" s="416" t="str">
        <f t="shared" si="54"/>
        <v/>
      </c>
      <c r="AP25" s="415"/>
      <c r="AQ25" s="416" t="str">
        <f t="shared" si="55"/>
        <v/>
      </c>
      <c r="AR25" s="415"/>
      <c r="AS25" s="419"/>
      <c r="AT25" s="415"/>
      <c r="AU25" s="416" t="str">
        <f t="shared" si="56"/>
        <v/>
      </c>
      <c r="AV25" s="415"/>
      <c r="AW25" s="416" t="str">
        <f t="shared" si="57"/>
        <v/>
      </c>
      <c r="AX25" s="415"/>
      <c r="AY25" s="415"/>
      <c r="AZ25" s="420">
        <f t="shared" si="58"/>
        <v>1</v>
      </c>
      <c r="BA25" s="421">
        <f t="shared" si="23"/>
        <v>14</v>
      </c>
      <c r="BB25" s="422">
        <f t="shared" si="59"/>
        <v>4</v>
      </c>
      <c r="BC25" s="421">
        <f t="shared" si="25"/>
        <v>56</v>
      </c>
      <c r="BD25" s="422">
        <f t="shared" si="26"/>
        <v>6</v>
      </c>
      <c r="BE25" s="423">
        <f t="shared" si="27"/>
        <v>5</v>
      </c>
      <c r="BF25" s="411" t="s">
        <v>81</v>
      </c>
      <c r="BG25" s="819" t="s">
        <v>98</v>
      </c>
    </row>
    <row r="26" spans="1:59" s="736" customFormat="1" ht="15.75" customHeight="1" x14ac:dyDescent="0.25">
      <c r="A26" s="424" t="s">
        <v>276</v>
      </c>
      <c r="B26" s="732" t="s">
        <v>29</v>
      </c>
      <c r="C26" s="414" t="s">
        <v>277</v>
      </c>
      <c r="D26" s="415"/>
      <c r="E26" s="416" t="str">
        <f t="shared" si="42"/>
        <v/>
      </c>
      <c r="F26" s="415"/>
      <c r="G26" s="416" t="str">
        <f t="shared" si="43"/>
        <v/>
      </c>
      <c r="H26" s="415"/>
      <c r="I26" s="417"/>
      <c r="J26" s="418"/>
      <c r="K26" s="416" t="str">
        <f t="shared" si="44"/>
        <v/>
      </c>
      <c r="L26" s="415"/>
      <c r="M26" s="416" t="str">
        <f t="shared" si="45"/>
        <v/>
      </c>
      <c r="N26" s="415"/>
      <c r="O26" s="419"/>
      <c r="P26" s="415"/>
      <c r="Q26" s="416" t="str">
        <f t="shared" si="46"/>
        <v/>
      </c>
      <c r="R26" s="415"/>
      <c r="S26" s="416" t="str">
        <f t="shared" si="47"/>
        <v/>
      </c>
      <c r="T26" s="415"/>
      <c r="U26" s="417"/>
      <c r="V26" s="418"/>
      <c r="W26" s="416" t="str">
        <f t="shared" si="48"/>
        <v/>
      </c>
      <c r="X26" s="415"/>
      <c r="Y26" s="416" t="str">
        <f t="shared" si="49"/>
        <v/>
      </c>
      <c r="Z26" s="415"/>
      <c r="AA26" s="419"/>
      <c r="AB26" s="415"/>
      <c r="AC26" s="416" t="str">
        <f t="shared" si="50"/>
        <v/>
      </c>
      <c r="AD26" s="415"/>
      <c r="AE26" s="416" t="str">
        <f t="shared" si="51"/>
        <v/>
      </c>
      <c r="AF26" s="415"/>
      <c r="AG26" s="417"/>
      <c r="AH26" s="418">
        <v>2</v>
      </c>
      <c r="AI26" s="416">
        <f t="shared" si="52"/>
        <v>28</v>
      </c>
      <c r="AJ26" s="415"/>
      <c r="AK26" s="416" t="str">
        <f t="shared" si="53"/>
        <v/>
      </c>
      <c r="AL26" s="415">
        <v>2</v>
      </c>
      <c r="AM26" s="419" t="s">
        <v>48</v>
      </c>
      <c r="AN26" s="418"/>
      <c r="AO26" s="416" t="str">
        <f t="shared" si="54"/>
        <v/>
      </c>
      <c r="AP26" s="415"/>
      <c r="AQ26" s="416" t="str">
        <f t="shared" si="55"/>
        <v/>
      </c>
      <c r="AR26" s="415"/>
      <c r="AS26" s="419"/>
      <c r="AT26" s="415"/>
      <c r="AU26" s="416" t="str">
        <f t="shared" si="56"/>
        <v/>
      </c>
      <c r="AV26" s="415"/>
      <c r="AW26" s="416" t="str">
        <f t="shared" si="57"/>
        <v/>
      </c>
      <c r="AX26" s="415"/>
      <c r="AY26" s="415"/>
      <c r="AZ26" s="420">
        <f t="shared" si="58"/>
        <v>2</v>
      </c>
      <c r="BA26" s="421">
        <f t="shared" si="23"/>
        <v>28</v>
      </c>
      <c r="BB26" s="422" t="str">
        <f t="shared" si="59"/>
        <v/>
      </c>
      <c r="BC26" s="421" t="str">
        <f t="shared" si="25"/>
        <v/>
      </c>
      <c r="BD26" s="422">
        <f t="shared" si="26"/>
        <v>2</v>
      </c>
      <c r="BE26" s="423">
        <f t="shared" si="27"/>
        <v>2</v>
      </c>
      <c r="BF26" s="411" t="s">
        <v>81</v>
      </c>
      <c r="BG26" s="819" t="s">
        <v>56</v>
      </c>
    </row>
    <row r="27" spans="1:59" s="736" customFormat="1" ht="15.75" customHeight="1" x14ac:dyDescent="0.25">
      <c r="A27" s="424" t="s">
        <v>312</v>
      </c>
      <c r="B27" s="732" t="s">
        <v>249</v>
      </c>
      <c r="C27" s="414" t="s">
        <v>313</v>
      </c>
      <c r="D27" s="415"/>
      <c r="E27" s="416" t="str">
        <f>IF(D27*14=0,"",D27*14)</f>
        <v/>
      </c>
      <c r="F27" s="415"/>
      <c r="G27" s="416" t="str">
        <f>IF(F27*14=0,"",F27*14)</f>
        <v/>
      </c>
      <c r="H27" s="415"/>
      <c r="I27" s="417"/>
      <c r="J27" s="418"/>
      <c r="K27" s="416" t="str">
        <f>IF(J27*14=0,"",J27*14)</f>
        <v/>
      </c>
      <c r="L27" s="415"/>
      <c r="M27" s="416" t="str">
        <f>IF(L27*14=0,"",L27*14)</f>
        <v/>
      </c>
      <c r="N27" s="415"/>
      <c r="O27" s="419"/>
      <c r="P27" s="415"/>
      <c r="Q27" s="416" t="str">
        <f>IF(P27*14=0,"",P27*14)</f>
        <v/>
      </c>
      <c r="R27" s="415"/>
      <c r="S27" s="416" t="str">
        <f>IF(R27*14=0,"",R27*14)</f>
        <v/>
      </c>
      <c r="T27" s="415"/>
      <c r="U27" s="417"/>
      <c r="V27" s="418"/>
      <c r="W27" s="416" t="str">
        <f>IF(V27*14=0,"",V27*14)</f>
        <v/>
      </c>
      <c r="X27" s="415"/>
      <c r="Y27" s="416" t="str">
        <f>IF(X27*14=0,"",X27*14)</f>
        <v/>
      </c>
      <c r="Z27" s="415"/>
      <c r="AA27" s="419"/>
      <c r="AB27" s="415"/>
      <c r="AC27" s="416" t="str">
        <f>IF(AB27*14=0,"",AB27*14)</f>
        <v/>
      </c>
      <c r="AD27" s="415"/>
      <c r="AE27" s="416" t="str">
        <f>IF(AD27*14=0,"",AD27*14)</f>
        <v/>
      </c>
      <c r="AF27" s="415"/>
      <c r="AG27" s="417"/>
      <c r="AH27" s="418"/>
      <c r="AI27" s="416" t="str">
        <f>IF(AH27*14=0,"",AH27*14)</f>
        <v/>
      </c>
      <c r="AJ27" s="415">
        <v>10</v>
      </c>
      <c r="AK27" s="416">
        <f>IF(AJ27*14=0,"",AJ27*14)</f>
        <v>140</v>
      </c>
      <c r="AL27" s="415">
        <v>8</v>
      </c>
      <c r="AM27" s="419" t="s">
        <v>31</v>
      </c>
      <c r="AN27" s="418"/>
      <c r="AO27" s="416" t="str">
        <f>IF(AN27*14=0,"",AN27*14)</f>
        <v/>
      </c>
      <c r="AP27" s="415"/>
      <c r="AQ27" s="416" t="str">
        <f t="shared" si="55"/>
        <v/>
      </c>
      <c r="AR27" s="415"/>
      <c r="AS27" s="419"/>
      <c r="AT27" s="415"/>
      <c r="AU27" s="416" t="str">
        <f>IF(AT27*14=0,"",AT27*14)</f>
        <v/>
      </c>
      <c r="AV27" s="415"/>
      <c r="AW27" s="416" t="str">
        <f>IF(AV27*14=0,"",AV27*14)</f>
        <v/>
      </c>
      <c r="AX27" s="415"/>
      <c r="AY27" s="415"/>
      <c r="AZ27" s="420" t="str">
        <f t="shared" si="58"/>
        <v/>
      </c>
      <c r="BA27" s="421" t="str">
        <f>IF((D27+J27+P27+V27+AB27+AH27+AN27+AT27)*14=0,"",(D27+J27+P27+V27+AB27+AH27+AN27+AT27)*14)</f>
        <v/>
      </c>
      <c r="BB27" s="422">
        <f>IF(F27+L27+R27+X27+AD27+AJ27+AP27+AV27=0,"",F27+L27+R27+X27+AD27+AJ27+AP27+AV27)</f>
        <v>10</v>
      </c>
      <c r="BC27" s="421">
        <f>IF((L27+F27+R27+X27+AD27+AJ27+AP27+AV27)*14=0,"",(L27+F27+R27+X27+AD27+AJ27+AP27+AV27)*14)</f>
        <v>140</v>
      </c>
      <c r="BD27" s="422">
        <f>IF(N27+H27+T27+Z27+AF27+AL27+AR27+AX27=0,"",N27+H27+T27+Z27+AF27+AL27+AR27+AX27)</f>
        <v>8</v>
      </c>
      <c r="BE27" s="423">
        <f>IF(D27+F27+L27+J27+P27+R27+V27+X27+AB27+AD27+AH27+AJ27+AN27+AP27+AT27+AV27=0,"",D27+F27+L27+J27+P27+R27+V27+X27+AB27+AD27+AH27+AJ27+AN27+AP27+AT27+AV27)</f>
        <v>10</v>
      </c>
      <c r="BF27" s="411" t="s">
        <v>81</v>
      </c>
      <c r="BG27" s="819" t="s">
        <v>314</v>
      </c>
    </row>
    <row r="28" spans="1:59" s="737" customFormat="1" ht="15.75" customHeight="1" x14ac:dyDescent="0.25">
      <c r="A28" s="424" t="s">
        <v>281</v>
      </c>
      <c r="B28" s="732" t="s">
        <v>249</v>
      </c>
      <c r="C28" s="414" t="s">
        <v>282</v>
      </c>
      <c r="D28" s="415"/>
      <c r="E28" s="416" t="str">
        <f>IF(D28*14=0,"",D28*14)</f>
        <v/>
      </c>
      <c r="F28" s="415"/>
      <c r="G28" s="416" t="str">
        <f>IF(F28*14=0,"",F28*14)</f>
        <v/>
      </c>
      <c r="H28" s="415"/>
      <c r="I28" s="417"/>
      <c r="J28" s="418"/>
      <c r="K28" s="416" t="str">
        <f>IF(J28*14=0,"",J28*14)</f>
        <v/>
      </c>
      <c r="L28" s="415"/>
      <c r="M28" s="416" t="str">
        <f>IF(L28*14=0,"",L28*14)</f>
        <v/>
      </c>
      <c r="N28" s="415"/>
      <c r="O28" s="419"/>
      <c r="P28" s="415"/>
      <c r="Q28" s="416" t="str">
        <f>IF(P28*14=0,"",P28*14)</f>
        <v/>
      </c>
      <c r="R28" s="415"/>
      <c r="S28" s="416" t="str">
        <f>IF(R28*14=0,"",R28*14)</f>
        <v/>
      </c>
      <c r="T28" s="415"/>
      <c r="U28" s="417"/>
      <c r="V28" s="418"/>
      <c r="W28" s="416" t="str">
        <f>IF(V28*14=0,"",V28*14)</f>
        <v/>
      </c>
      <c r="X28" s="415"/>
      <c r="Y28" s="416" t="str">
        <f>IF(X28*14=0,"",X28*14)</f>
        <v/>
      </c>
      <c r="Z28" s="415"/>
      <c r="AA28" s="419"/>
      <c r="AB28" s="415"/>
      <c r="AC28" s="416" t="str">
        <f>IF(AB28*14=0,"",AB28*14)</f>
        <v/>
      </c>
      <c r="AD28" s="415"/>
      <c r="AE28" s="416" t="str">
        <f>IF(AD28*14=0,"",AD28*14)</f>
        <v/>
      </c>
      <c r="AF28" s="415"/>
      <c r="AG28" s="417"/>
      <c r="AH28" s="418">
        <v>1</v>
      </c>
      <c r="AI28" s="416">
        <f>IF(AH28*14=0,"",AH28*14)</f>
        <v>14</v>
      </c>
      <c r="AJ28" s="415">
        <v>1</v>
      </c>
      <c r="AK28" s="416">
        <f>IF(AJ28*14=0,"",AJ28*14)</f>
        <v>14</v>
      </c>
      <c r="AL28" s="415">
        <v>2</v>
      </c>
      <c r="AM28" s="419" t="s">
        <v>48</v>
      </c>
      <c r="AN28" s="418"/>
      <c r="AO28" s="416" t="str">
        <f>IF(AN28*14=0,"",AN28*14)</f>
        <v/>
      </c>
      <c r="AP28" s="415"/>
      <c r="AQ28" s="416" t="str">
        <f>IF(AP28*14=0,"",AP28*14)</f>
        <v/>
      </c>
      <c r="AR28" s="415"/>
      <c r="AS28" s="419"/>
      <c r="AT28" s="415"/>
      <c r="AU28" s="416" t="str">
        <f>IF(AT28*14=0,"",AT28*14)</f>
        <v/>
      </c>
      <c r="AV28" s="415"/>
      <c r="AW28" s="416" t="str">
        <f>IF(AV28*14=0,"",AV28*14)</f>
        <v/>
      </c>
      <c r="AX28" s="415"/>
      <c r="AY28" s="415"/>
      <c r="AZ28" s="420">
        <f>IF(D28+J28+P28+V28+AB28+AH28+AN28+AT28=0,"",D28+J28+P28+V28+AB28+AH28+AN28+AT28)</f>
        <v>1</v>
      </c>
      <c r="BA28" s="421">
        <f>IF((D28+J28+P28+V28+AB28+AH28+AN28+AT28)*14=0,"",(D28+J28+P28+V28+AB28+AH28+AN28+AT28)*14)</f>
        <v>14</v>
      </c>
      <c r="BB28" s="422">
        <f>IF(F28+L28+R28+X28+AD28+AJ28+AP28+AV28=0,"",F28+L28+R28+X28+AD28+AJ28+AP28+AV28)</f>
        <v>1</v>
      </c>
      <c r="BC28" s="421">
        <f>IF((L28+F28+R28+X28+AD28+AJ28+AP28+AV28)*14=0,"",(L28+F28+R28+X28+AD28+AJ28+AP28+AV28)*14)</f>
        <v>14</v>
      </c>
      <c r="BD28" s="422">
        <f>IF(N28+H28+T28+Z28+AF28+AL28+AR28+AX28=0,"",N28+H28+T28+Z28+AF28+AL28+AR28+AX28)</f>
        <v>2</v>
      </c>
      <c r="BE28" s="423">
        <f>IF(D28+F28+L28+J28+P28+R28+V28+X28+AB28+AD28+AH28+AJ28+AN28+AP28+AT28+AV28=0,"",D28+F28+L28+J28+P28+R28+V28+X28+AB28+AD28+AH28+AJ28+AN28+AP28+AT28+AV28)</f>
        <v>2</v>
      </c>
      <c r="BF28" s="411" t="s">
        <v>81</v>
      </c>
      <c r="BG28" s="819" t="s">
        <v>267</v>
      </c>
    </row>
    <row r="29" spans="1:59" x14ac:dyDescent="0.25">
      <c r="A29" s="424"/>
      <c r="B29" s="732" t="s">
        <v>102</v>
      </c>
      <c r="C29" s="414" t="s">
        <v>283</v>
      </c>
      <c r="D29" s="415"/>
      <c r="E29" s="416" t="str">
        <f t="shared" si="42"/>
        <v/>
      </c>
      <c r="F29" s="415"/>
      <c r="G29" s="416" t="str">
        <f t="shared" si="43"/>
        <v/>
      </c>
      <c r="H29" s="415"/>
      <c r="I29" s="417"/>
      <c r="J29" s="418"/>
      <c r="K29" s="416" t="str">
        <f t="shared" si="44"/>
        <v/>
      </c>
      <c r="L29" s="415"/>
      <c r="M29" s="416" t="str">
        <f t="shared" si="45"/>
        <v/>
      </c>
      <c r="N29" s="415"/>
      <c r="O29" s="419"/>
      <c r="P29" s="415"/>
      <c r="Q29" s="416" t="str">
        <f t="shared" si="46"/>
        <v/>
      </c>
      <c r="R29" s="415"/>
      <c r="S29" s="416" t="str">
        <f t="shared" si="47"/>
        <v/>
      </c>
      <c r="T29" s="415"/>
      <c r="U29" s="417"/>
      <c r="V29" s="418"/>
      <c r="W29" s="416" t="str">
        <f t="shared" si="48"/>
        <v/>
      </c>
      <c r="X29" s="415"/>
      <c r="Y29" s="416" t="str">
        <f>IF(X29*14=0,"",X29*14)</f>
        <v/>
      </c>
      <c r="Z29" s="415"/>
      <c r="AA29" s="419"/>
      <c r="AB29" s="415"/>
      <c r="AC29" s="416" t="str">
        <f t="shared" si="50"/>
        <v/>
      </c>
      <c r="AD29" s="415"/>
      <c r="AE29" s="416" t="str">
        <f t="shared" si="51"/>
        <v/>
      </c>
      <c r="AF29" s="415"/>
      <c r="AG29" s="417"/>
      <c r="AH29" s="418">
        <v>1</v>
      </c>
      <c r="AI29" s="416">
        <f>IF(AH29*14=0,"",AH29*14)</f>
        <v>14</v>
      </c>
      <c r="AJ29" s="415">
        <v>1</v>
      </c>
      <c r="AK29" s="416">
        <f>IF(AJ29*14=0,"",AJ29*14)</f>
        <v>14</v>
      </c>
      <c r="AL29" s="415">
        <v>3</v>
      </c>
      <c r="AM29" s="419" t="s">
        <v>48</v>
      </c>
      <c r="AN29" s="418"/>
      <c r="AO29" s="416" t="str">
        <f t="shared" si="54"/>
        <v/>
      </c>
      <c r="AP29" s="415"/>
      <c r="AQ29" s="416" t="str">
        <f t="shared" ref="AQ29:AQ36" si="60">IF(AP29*14=0,"",AP29*14)</f>
        <v/>
      </c>
      <c r="AR29" s="415"/>
      <c r="AS29" s="419"/>
      <c r="AT29" s="415"/>
      <c r="AU29" s="416" t="str">
        <f t="shared" si="56"/>
        <v/>
      </c>
      <c r="AV29" s="415"/>
      <c r="AW29" s="416" t="str">
        <f t="shared" si="57"/>
        <v/>
      </c>
      <c r="AX29" s="415"/>
      <c r="AY29" s="415"/>
      <c r="AZ29" s="420">
        <f t="shared" si="58"/>
        <v>1</v>
      </c>
      <c r="BA29" s="421">
        <f t="shared" si="23"/>
        <v>14</v>
      </c>
      <c r="BB29" s="422">
        <f t="shared" si="59"/>
        <v>1</v>
      </c>
      <c r="BC29" s="421">
        <f t="shared" si="25"/>
        <v>14</v>
      </c>
      <c r="BD29" s="422">
        <f t="shared" si="26"/>
        <v>3</v>
      </c>
      <c r="BE29" s="423">
        <f t="shared" si="27"/>
        <v>2</v>
      </c>
      <c r="BF29" s="411"/>
      <c r="BG29" s="819"/>
    </row>
    <row r="30" spans="1:59" s="737" customFormat="1" x14ac:dyDescent="0.25">
      <c r="A30" s="424" t="s">
        <v>284</v>
      </c>
      <c r="B30" s="732" t="s">
        <v>249</v>
      </c>
      <c r="C30" s="414" t="s">
        <v>285</v>
      </c>
      <c r="D30" s="415"/>
      <c r="E30" s="416" t="str">
        <f t="shared" si="42"/>
        <v/>
      </c>
      <c r="F30" s="415"/>
      <c r="G30" s="416" t="str">
        <f t="shared" si="43"/>
        <v/>
      </c>
      <c r="H30" s="415"/>
      <c r="I30" s="417"/>
      <c r="J30" s="418"/>
      <c r="K30" s="416" t="str">
        <f t="shared" si="44"/>
        <v/>
      </c>
      <c r="L30" s="415"/>
      <c r="M30" s="416" t="str">
        <f t="shared" si="45"/>
        <v/>
      </c>
      <c r="N30" s="415"/>
      <c r="O30" s="419"/>
      <c r="P30" s="415"/>
      <c r="Q30" s="416" t="str">
        <f t="shared" si="46"/>
        <v/>
      </c>
      <c r="R30" s="415"/>
      <c r="S30" s="416" t="str">
        <f t="shared" si="47"/>
        <v/>
      </c>
      <c r="T30" s="415"/>
      <c r="U30" s="417"/>
      <c r="V30" s="418"/>
      <c r="W30" s="416" t="str">
        <f t="shared" si="48"/>
        <v/>
      </c>
      <c r="X30" s="415"/>
      <c r="Y30" s="416" t="str">
        <f t="shared" si="49"/>
        <v/>
      </c>
      <c r="Z30" s="415"/>
      <c r="AA30" s="419"/>
      <c r="AB30" s="415"/>
      <c r="AC30" s="416" t="str">
        <f t="shared" si="50"/>
        <v/>
      </c>
      <c r="AD30" s="415"/>
      <c r="AE30" s="416" t="str">
        <f t="shared" si="51"/>
        <v/>
      </c>
      <c r="AF30" s="415"/>
      <c r="AG30" s="417"/>
      <c r="AH30" s="418"/>
      <c r="AI30" s="416" t="str">
        <f t="shared" ref="AI30:AI36" si="61">IF(AH30*14=0,"",AH30*14)</f>
        <v/>
      </c>
      <c r="AJ30" s="415"/>
      <c r="AK30" s="416" t="str">
        <f t="shared" ref="AK30:AK36" si="62">IF(AJ30*14=0,"",AJ30*14)</f>
        <v/>
      </c>
      <c r="AL30" s="415"/>
      <c r="AM30" s="419"/>
      <c r="AN30" s="418">
        <v>8</v>
      </c>
      <c r="AO30" s="416">
        <f t="shared" si="54"/>
        <v>112</v>
      </c>
      <c r="AP30" s="415">
        <v>4</v>
      </c>
      <c r="AQ30" s="416">
        <f t="shared" si="60"/>
        <v>56</v>
      </c>
      <c r="AR30" s="415">
        <v>11</v>
      </c>
      <c r="AS30" s="419" t="s">
        <v>48</v>
      </c>
      <c r="AT30" s="415"/>
      <c r="AU30" s="416" t="str">
        <f t="shared" si="56"/>
        <v/>
      </c>
      <c r="AV30" s="415"/>
      <c r="AW30" s="416" t="str">
        <f t="shared" si="57"/>
        <v/>
      </c>
      <c r="AX30" s="415"/>
      <c r="AY30" s="415"/>
      <c r="AZ30" s="420">
        <f t="shared" si="58"/>
        <v>8</v>
      </c>
      <c r="BA30" s="421">
        <f t="shared" si="23"/>
        <v>112</v>
      </c>
      <c r="BB30" s="422">
        <f t="shared" si="59"/>
        <v>4</v>
      </c>
      <c r="BC30" s="421">
        <f t="shared" si="25"/>
        <v>56</v>
      </c>
      <c r="BD30" s="422">
        <f t="shared" si="26"/>
        <v>11</v>
      </c>
      <c r="BE30" s="423">
        <f t="shared" si="27"/>
        <v>12</v>
      </c>
      <c r="BF30" s="411" t="s">
        <v>116</v>
      </c>
      <c r="BG30" s="819" t="s">
        <v>95</v>
      </c>
    </row>
    <row r="31" spans="1:59" ht="15.75" customHeight="1" x14ac:dyDescent="0.25">
      <c r="A31" s="424" t="s">
        <v>286</v>
      </c>
      <c r="B31" s="732" t="s">
        <v>249</v>
      </c>
      <c r="C31" s="414" t="s">
        <v>287</v>
      </c>
      <c r="D31" s="415"/>
      <c r="E31" s="416" t="str">
        <f t="shared" si="42"/>
        <v/>
      </c>
      <c r="F31" s="415"/>
      <c r="G31" s="416" t="str">
        <f t="shared" si="43"/>
        <v/>
      </c>
      <c r="H31" s="415"/>
      <c r="I31" s="417"/>
      <c r="J31" s="418"/>
      <c r="K31" s="416" t="str">
        <f t="shared" si="44"/>
        <v/>
      </c>
      <c r="L31" s="415"/>
      <c r="M31" s="416" t="str">
        <f t="shared" si="45"/>
        <v/>
      </c>
      <c r="N31" s="415"/>
      <c r="O31" s="419"/>
      <c r="P31" s="415"/>
      <c r="Q31" s="416" t="str">
        <f t="shared" si="46"/>
        <v/>
      </c>
      <c r="R31" s="415"/>
      <c r="S31" s="416" t="str">
        <f t="shared" si="47"/>
        <v/>
      </c>
      <c r="T31" s="415"/>
      <c r="U31" s="417"/>
      <c r="V31" s="418"/>
      <c r="W31" s="416" t="str">
        <f t="shared" si="48"/>
        <v/>
      </c>
      <c r="X31" s="415"/>
      <c r="Y31" s="416" t="str">
        <f t="shared" si="49"/>
        <v/>
      </c>
      <c r="Z31" s="415"/>
      <c r="AA31" s="419"/>
      <c r="AB31" s="415"/>
      <c r="AC31" s="416" t="str">
        <f t="shared" si="50"/>
        <v/>
      </c>
      <c r="AD31" s="415"/>
      <c r="AE31" s="416" t="str">
        <f t="shared" si="51"/>
        <v/>
      </c>
      <c r="AF31" s="415"/>
      <c r="AG31" s="417"/>
      <c r="AH31" s="418"/>
      <c r="AI31" s="416" t="str">
        <f t="shared" si="61"/>
        <v/>
      </c>
      <c r="AJ31" s="415"/>
      <c r="AK31" s="416" t="str">
        <f t="shared" si="62"/>
        <v/>
      </c>
      <c r="AL31" s="415"/>
      <c r="AM31" s="419"/>
      <c r="AN31" s="418">
        <v>1</v>
      </c>
      <c r="AO31" s="416">
        <f t="shared" si="54"/>
        <v>14</v>
      </c>
      <c r="AP31" s="415">
        <v>2</v>
      </c>
      <c r="AQ31" s="416">
        <f t="shared" si="60"/>
        <v>28</v>
      </c>
      <c r="AR31" s="415">
        <v>3</v>
      </c>
      <c r="AS31" s="419" t="s">
        <v>31</v>
      </c>
      <c r="AT31" s="415"/>
      <c r="AU31" s="416" t="str">
        <f t="shared" si="56"/>
        <v/>
      </c>
      <c r="AV31" s="415"/>
      <c r="AW31" s="416" t="str">
        <f t="shared" si="57"/>
        <v/>
      </c>
      <c r="AX31" s="415"/>
      <c r="AY31" s="415"/>
      <c r="AZ31" s="420">
        <f t="shared" si="58"/>
        <v>1</v>
      </c>
      <c r="BA31" s="421">
        <f t="shared" si="23"/>
        <v>14</v>
      </c>
      <c r="BB31" s="422">
        <f t="shared" si="59"/>
        <v>2</v>
      </c>
      <c r="BC31" s="421">
        <f t="shared" si="25"/>
        <v>28</v>
      </c>
      <c r="BD31" s="422">
        <f t="shared" si="26"/>
        <v>3</v>
      </c>
      <c r="BE31" s="423">
        <f t="shared" si="27"/>
        <v>3</v>
      </c>
      <c r="BF31" s="411" t="s">
        <v>116</v>
      </c>
      <c r="BG31" s="819" t="s">
        <v>288</v>
      </c>
    </row>
    <row r="32" spans="1:59" s="736" customFormat="1" ht="15.75" customHeight="1" x14ac:dyDescent="0.25">
      <c r="A32" s="424" t="s">
        <v>289</v>
      </c>
      <c r="B32" s="732" t="s">
        <v>249</v>
      </c>
      <c r="C32" s="414" t="s">
        <v>290</v>
      </c>
      <c r="D32" s="415"/>
      <c r="E32" s="416" t="str">
        <f>IF(D32*14=0,"",D32*14)</f>
        <v/>
      </c>
      <c r="F32" s="415"/>
      <c r="G32" s="416" t="str">
        <f>IF(F32*14=0,"",F32*14)</f>
        <v/>
      </c>
      <c r="H32" s="415"/>
      <c r="I32" s="417"/>
      <c r="J32" s="418"/>
      <c r="K32" s="416" t="str">
        <f>IF(J32*14=0,"",J32*14)</f>
        <v/>
      </c>
      <c r="L32" s="415"/>
      <c r="M32" s="416" t="str">
        <f>IF(L32*14=0,"",L32*14)</f>
        <v/>
      </c>
      <c r="N32" s="415"/>
      <c r="O32" s="419"/>
      <c r="P32" s="415"/>
      <c r="Q32" s="416" t="str">
        <f>IF(P32*14=0,"",P32*14)</f>
        <v/>
      </c>
      <c r="R32" s="415"/>
      <c r="S32" s="416" t="str">
        <f>IF(R32*14=0,"",R32*14)</f>
        <v/>
      </c>
      <c r="T32" s="415"/>
      <c r="U32" s="417"/>
      <c r="V32" s="418"/>
      <c r="W32" s="416" t="str">
        <f>IF(V32*14=0,"",V32*14)</f>
        <v/>
      </c>
      <c r="X32" s="415"/>
      <c r="Y32" s="416" t="str">
        <f>IF(X32*14=0,"",X32*14)</f>
        <v/>
      </c>
      <c r="Z32" s="415"/>
      <c r="AA32" s="419"/>
      <c r="AB32" s="415"/>
      <c r="AC32" s="416" t="str">
        <f>IF(AB32*14=0,"",AB32*14)</f>
        <v/>
      </c>
      <c r="AD32" s="415"/>
      <c r="AE32" s="416" t="str">
        <f>IF(AD32*14=0,"",AD32*14)</f>
        <v/>
      </c>
      <c r="AF32" s="415"/>
      <c r="AG32" s="417"/>
      <c r="AH32" s="418"/>
      <c r="AI32" s="416" t="str">
        <f>IF(AH32*14=0,"",AH32*14)</f>
        <v/>
      </c>
      <c r="AJ32" s="415"/>
      <c r="AK32" s="416" t="str">
        <f>IF(AJ32*14=0,"",AJ32*14)</f>
        <v/>
      </c>
      <c r="AL32" s="415"/>
      <c r="AM32" s="419"/>
      <c r="AN32" s="418">
        <v>1</v>
      </c>
      <c r="AO32" s="416">
        <f t="shared" si="54"/>
        <v>14</v>
      </c>
      <c r="AP32" s="415">
        <v>2</v>
      </c>
      <c r="AQ32" s="416">
        <f t="shared" si="60"/>
        <v>28</v>
      </c>
      <c r="AR32" s="415">
        <v>3</v>
      </c>
      <c r="AS32" s="419" t="s">
        <v>31</v>
      </c>
      <c r="AT32" s="415"/>
      <c r="AU32" s="416" t="str">
        <f>IF(AT32*14=0,"",AT32*14)</f>
        <v/>
      </c>
      <c r="AV32" s="415"/>
      <c r="AW32" s="416" t="str">
        <f>IF(AV32*14=0,"",AV32*14)</f>
        <v/>
      </c>
      <c r="AX32" s="415"/>
      <c r="AY32" s="415"/>
      <c r="AZ32" s="420">
        <f>IF(D32+J32+P32+V32+AB32+AH32+AN32+AT32=0,"",D32+J32+P32+V32+AB32+AH32+AN32+AT32)</f>
        <v>1</v>
      </c>
      <c r="BA32" s="421">
        <f>IF((D32+J32+P32+V32+AB32+AH32+AN32+AT32)*14=0,"",(D32+J32+P32+V32+AB32+AH32+AN32+AT32)*14)</f>
        <v>14</v>
      </c>
      <c r="BB32" s="422">
        <f>IF(F32+L32+R32+X32+AD32+AJ32+AP32+AV32=0,"",F32+L32+R32+X32+AD32+AJ32+AP32+AV32)</f>
        <v>2</v>
      </c>
      <c r="BC32" s="421">
        <f>IF((L32+F32+R32+X32+AD32+AJ32+AP32+AV32)*14=0,"",(L32+F32+R32+X32+AD32+AJ32+AP32+AV32)*14)</f>
        <v>28</v>
      </c>
      <c r="BD32" s="422">
        <f>IF(N32+H32+T32+Z32+AF32+AL32+AR32+AX32=0,"",N32+H32+T32+Z32+AF32+AL32+AR32+AX32)</f>
        <v>3</v>
      </c>
      <c r="BE32" s="423">
        <f>IF(D32+F32+L32+J32+P32+R32+V32+X32+AB32+AD32+AH32+AJ32+AN32+AP32+AT32+AV32=0,"",D32+F32+L32+J32+P32+R32+V32+X32+AB32+AD32+AH32+AJ32+AN32+AP32+AT32+AV32)</f>
        <v>3</v>
      </c>
      <c r="BF32" s="411" t="s">
        <v>116</v>
      </c>
      <c r="BG32" s="819" t="s">
        <v>288</v>
      </c>
    </row>
    <row r="33" spans="1:59" s="737" customFormat="1" ht="15.75" customHeight="1" x14ac:dyDescent="0.25">
      <c r="A33" s="424" t="s">
        <v>497</v>
      </c>
      <c r="B33" s="732" t="s">
        <v>249</v>
      </c>
      <c r="C33" s="414" t="s">
        <v>315</v>
      </c>
      <c r="D33" s="415"/>
      <c r="E33" s="416" t="str">
        <f>IF(D33*14=0,"",D33*14)</f>
        <v/>
      </c>
      <c r="F33" s="415"/>
      <c r="G33" s="416" t="str">
        <f>IF(F33*14=0,"",F33*14)</f>
        <v/>
      </c>
      <c r="H33" s="415"/>
      <c r="I33" s="417"/>
      <c r="J33" s="418"/>
      <c r="K33" s="416" t="str">
        <f>IF(J33*14=0,"",J33*14)</f>
        <v/>
      </c>
      <c r="L33" s="415"/>
      <c r="M33" s="416" t="str">
        <f>IF(L33*14=0,"",L33*14)</f>
        <v/>
      </c>
      <c r="N33" s="415"/>
      <c r="O33" s="419"/>
      <c r="P33" s="415"/>
      <c r="Q33" s="416" t="str">
        <f>IF(P33*14=0,"",P33*14)</f>
        <v/>
      </c>
      <c r="R33" s="415"/>
      <c r="S33" s="416" t="str">
        <f>IF(R33*14=0,"",R33*14)</f>
        <v/>
      </c>
      <c r="T33" s="415"/>
      <c r="U33" s="417"/>
      <c r="V33" s="418"/>
      <c r="W33" s="416" t="str">
        <f>IF(V33*14=0,"",V33*14)</f>
        <v/>
      </c>
      <c r="X33" s="415"/>
      <c r="Y33" s="416" t="str">
        <f>IF(X33*14=0,"",X33*14)</f>
        <v/>
      </c>
      <c r="Z33" s="415"/>
      <c r="AA33" s="419"/>
      <c r="AB33" s="415"/>
      <c r="AC33" s="416" t="str">
        <f>IF(AB33*14=0,"",AB33*14)</f>
        <v/>
      </c>
      <c r="AD33" s="415"/>
      <c r="AE33" s="416" t="str">
        <f>IF(AD33*14=0,"",AD33*14)</f>
        <v/>
      </c>
      <c r="AF33" s="415"/>
      <c r="AG33" s="417"/>
      <c r="AH33" s="418"/>
      <c r="AI33" s="416" t="str">
        <f>IF(AH33*14=0,"",AH33*14)</f>
        <v/>
      </c>
      <c r="AJ33" s="415"/>
      <c r="AK33" s="416" t="str">
        <f>IF(AJ33*14=0,"",AJ33*14)</f>
        <v/>
      </c>
      <c r="AL33" s="415"/>
      <c r="AM33" s="419"/>
      <c r="AN33" s="418"/>
      <c r="AO33" s="416" t="str">
        <f>IF(AN33*14=0,"",AN33*14)</f>
        <v/>
      </c>
      <c r="AP33" s="415">
        <v>8</v>
      </c>
      <c r="AQ33" s="416">
        <f>IF(AP33*14=0,"",AP33*14)</f>
        <v>112</v>
      </c>
      <c r="AR33" s="415">
        <v>9</v>
      </c>
      <c r="AS33" s="419" t="s">
        <v>31</v>
      </c>
      <c r="AT33" s="415"/>
      <c r="AU33" s="416" t="str">
        <f>IF(AT33*14=0,"",AT33*14)</f>
        <v/>
      </c>
      <c r="AV33" s="415"/>
      <c r="AW33" s="416" t="str">
        <f>IF(AV33*14=0,"",AV33*14)</f>
        <v/>
      </c>
      <c r="AX33" s="415"/>
      <c r="AY33" s="415"/>
      <c r="AZ33" s="420" t="str">
        <f t="shared" si="58"/>
        <v/>
      </c>
      <c r="BA33" s="421" t="str">
        <f t="shared" si="23"/>
        <v/>
      </c>
      <c r="BB33" s="422">
        <f t="shared" si="59"/>
        <v>8</v>
      </c>
      <c r="BC33" s="421">
        <f t="shared" si="25"/>
        <v>112</v>
      </c>
      <c r="BD33" s="422">
        <f t="shared" si="26"/>
        <v>9</v>
      </c>
      <c r="BE33" s="423">
        <f t="shared" si="27"/>
        <v>8</v>
      </c>
      <c r="BF33" s="411" t="s">
        <v>81</v>
      </c>
      <c r="BG33" s="819" t="s">
        <v>288</v>
      </c>
    </row>
    <row r="34" spans="1:59" s="737" customFormat="1" ht="15.75" customHeight="1" x14ac:dyDescent="0.25">
      <c r="A34" s="424" t="s">
        <v>292</v>
      </c>
      <c r="B34" s="732" t="s">
        <v>249</v>
      </c>
      <c r="C34" s="259" t="s">
        <v>508</v>
      </c>
      <c r="D34" s="415"/>
      <c r="E34" s="416"/>
      <c r="F34" s="415"/>
      <c r="G34" s="416"/>
      <c r="H34" s="415"/>
      <c r="I34" s="417"/>
      <c r="J34" s="418"/>
      <c r="K34" s="416"/>
      <c r="L34" s="415"/>
      <c r="M34" s="416"/>
      <c r="N34" s="415"/>
      <c r="O34" s="419"/>
      <c r="P34" s="415"/>
      <c r="Q34" s="416"/>
      <c r="R34" s="415"/>
      <c r="S34" s="416"/>
      <c r="T34" s="415"/>
      <c r="U34" s="417"/>
      <c r="V34" s="418"/>
      <c r="W34" s="416"/>
      <c r="X34" s="415"/>
      <c r="Y34" s="416"/>
      <c r="Z34" s="415"/>
      <c r="AA34" s="419"/>
      <c r="AB34" s="415"/>
      <c r="AC34" s="416"/>
      <c r="AD34" s="415"/>
      <c r="AE34" s="416"/>
      <c r="AF34" s="415"/>
      <c r="AG34" s="417"/>
      <c r="AH34" s="418"/>
      <c r="AI34" s="416"/>
      <c r="AJ34" s="415"/>
      <c r="AK34" s="416"/>
      <c r="AL34" s="415"/>
      <c r="AM34" s="419"/>
      <c r="AN34" s="418">
        <v>1</v>
      </c>
      <c r="AO34" s="416">
        <f>IF(AN34*14=0,"",AN34*14)</f>
        <v>14</v>
      </c>
      <c r="AP34" s="415">
        <v>1</v>
      </c>
      <c r="AQ34" s="416">
        <f>IF(AP34*14=0,"",AP34*14)</f>
        <v>14</v>
      </c>
      <c r="AR34" s="415">
        <v>2</v>
      </c>
      <c r="AS34" s="419" t="s">
        <v>48</v>
      </c>
      <c r="AT34" s="415"/>
      <c r="AU34" s="416"/>
      <c r="AV34" s="415"/>
      <c r="AW34" s="416"/>
      <c r="AX34" s="415"/>
      <c r="AY34" s="415"/>
      <c r="AZ34" s="420">
        <f t="shared" si="58"/>
        <v>1</v>
      </c>
      <c r="BA34" s="421">
        <f t="shared" si="23"/>
        <v>14</v>
      </c>
      <c r="BB34" s="422">
        <f t="shared" si="59"/>
        <v>1</v>
      </c>
      <c r="BC34" s="421">
        <f t="shared" si="25"/>
        <v>14</v>
      </c>
      <c r="BD34" s="422">
        <f t="shared" si="26"/>
        <v>2</v>
      </c>
      <c r="BE34" s="423">
        <f t="shared" si="27"/>
        <v>2</v>
      </c>
      <c r="BF34" s="411" t="s">
        <v>81</v>
      </c>
      <c r="BG34" s="819" t="s">
        <v>267</v>
      </c>
    </row>
    <row r="35" spans="1:59" ht="15.75" customHeight="1" x14ac:dyDescent="0.25">
      <c r="A35" s="424"/>
      <c r="B35" s="732" t="s">
        <v>102</v>
      </c>
      <c r="C35" s="414" t="s">
        <v>293</v>
      </c>
      <c r="D35" s="415"/>
      <c r="E35" s="416" t="str">
        <f>IF(D35*14=0,"",D35*14)</f>
        <v/>
      </c>
      <c r="F35" s="415"/>
      <c r="G35" s="416" t="str">
        <f>IF(F35*14=0,"",F35*14)</f>
        <v/>
      </c>
      <c r="H35" s="415"/>
      <c r="I35" s="417"/>
      <c r="J35" s="418"/>
      <c r="K35" s="416" t="str">
        <f>IF(J35*14=0,"",J35*14)</f>
        <v/>
      </c>
      <c r="L35" s="415"/>
      <c r="M35" s="416" t="str">
        <f>IF(L35*14=0,"",L35*14)</f>
        <v/>
      </c>
      <c r="N35" s="415"/>
      <c r="O35" s="419"/>
      <c r="P35" s="415"/>
      <c r="Q35" s="416" t="str">
        <f>IF(P35*14=0,"",P35*14)</f>
        <v/>
      </c>
      <c r="R35" s="415"/>
      <c r="S35" s="416" t="str">
        <f>IF(R35*14=0,"",R35*14)</f>
        <v/>
      </c>
      <c r="T35" s="415"/>
      <c r="U35" s="417"/>
      <c r="V35" s="418"/>
      <c r="W35" s="416" t="str">
        <f>IF(V35*14=0,"",V35*14)</f>
        <v/>
      </c>
      <c r="X35" s="415"/>
      <c r="Y35" s="416" t="str">
        <f>IF(X35*14=0,"",X35*14)</f>
        <v/>
      </c>
      <c r="Z35" s="415"/>
      <c r="AA35" s="419"/>
      <c r="AB35" s="415"/>
      <c r="AC35" s="416" t="str">
        <f>IF(AB35*14=0,"",AB35*14)</f>
        <v/>
      </c>
      <c r="AD35" s="415"/>
      <c r="AE35" s="416" t="str">
        <f>IF(AD35*14=0,"",AD35*14)</f>
        <v/>
      </c>
      <c r="AF35" s="415"/>
      <c r="AG35" s="417"/>
      <c r="AH35" s="418"/>
      <c r="AI35" s="416" t="str">
        <f>IF(AH35*14=0,"",AH35*14)</f>
        <v/>
      </c>
      <c r="AJ35" s="415"/>
      <c r="AK35" s="416" t="str">
        <f>IF(AJ35*14=0,"",AJ35*14)</f>
        <v/>
      </c>
      <c r="AL35" s="415"/>
      <c r="AM35" s="419"/>
      <c r="AN35" s="418">
        <v>1</v>
      </c>
      <c r="AO35" s="416">
        <f>IF(AN35*14=0,"",AN35*14)</f>
        <v>14</v>
      </c>
      <c r="AP35" s="415">
        <v>1</v>
      </c>
      <c r="AQ35" s="416">
        <f>IF(AP35*14=0,"",AP35*14)</f>
        <v>14</v>
      </c>
      <c r="AR35" s="415">
        <v>3</v>
      </c>
      <c r="AS35" s="419" t="s">
        <v>48</v>
      </c>
      <c r="AT35" s="415"/>
      <c r="AU35" s="416" t="str">
        <f>IF(AT35*14=0,"",AT35*14)</f>
        <v/>
      </c>
      <c r="AV35" s="415"/>
      <c r="AW35" s="416" t="str">
        <f>IF(AV35*14=0,"",AV35*14)</f>
        <v/>
      </c>
      <c r="AX35" s="415"/>
      <c r="AY35" s="415"/>
      <c r="AZ35" s="420">
        <f t="shared" si="58"/>
        <v>1</v>
      </c>
      <c r="BA35" s="421">
        <f t="shared" si="23"/>
        <v>14</v>
      </c>
      <c r="BB35" s="422">
        <f t="shared" si="59"/>
        <v>1</v>
      </c>
      <c r="BC35" s="421">
        <f t="shared" si="25"/>
        <v>14</v>
      </c>
      <c r="BD35" s="422">
        <f t="shared" si="26"/>
        <v>3</v>
      </c>
      <c r="BE35" s="423">
        <f t="shared" si="27"/>
        <v>2</v>
      </c>
      <c r="BF35" s="411"/>
      <c r="BG35" s="819"/>
    </row>
    <row r="36" spans="1:59" s="115" customFormat="1" ht="15.75" customHeight="1" thickBot="1" x14ac:dyDescent="0.3">
      <c r="A36" s="424" t="s">
        <v>316</v>
      </c>
      <c r="B36" s="732" t="s">
        <v>29</v>
      </c>
      <c r="C36" s="414" t="s">
        <v>317</v>
      </c>
      <c r="D36" s="415"/>
      <c r="E36" s="416"/>
      <c r="F36" s="415"/>
      <c r="G36" s="416"/>
      <c r="H36" s="415"/>
      <c r="I36" s="417"/>
      <c r="J36" s="418"/>
      <c r="K36" s="416"/>
      <c r="L36" s="415"/>
      <c r="M36" s="416"/>
      <c r="N36" s="415"/>
      <c r="O36" s="419"/>
      <c r="P36" s="415"/>
      <c r="Q36" s="416" t="str">
        <f t="shared" si="46"/>
        <v/>
      </c>
      <c r="R36" s="415"/>
      <c r="S36" s="416" t="str">
        <f t="shared" si="47"/>
        <v/>
      </c>
      <c r="T36" s="415"/>
      <c r="U36" s="417"/>
      <c r="V36" s="418"/>
      <c r="W36" s="416" t="str">
        <f t="shared" si="48"/>
        <v/>
      </c>
      <c r="X36" s="415"/>
      <c r="Y36" s="416" t="str">
        <f t="shared" si="49"/>
        <v/>
      </c>
      <c r="Z36" s="415"/>
      <c r="AA36" s="419"/>
      <c r="AB36" s="415"/>
      <c r="AC36" s="416" t="str">
        <f t="shared" si="50"/>
        <v/>
      </c>
      <c r="AD36" s="415"/>
      <c r="AE36" s="416" t="str">
        <f t="shared" si="51"/>
        <v/>
      </c>
      <c r="AF36" s="415"/>
      <c r="AG36" s="417"/>
      <c r="AH36" s="418"/>
      <c r="AI36" s="416" t="str">
        <f t="shared" si="61"/>
        <v/>
      </c>
      <c r="AJ36" s="415"/>
      <c r="AK36" s="416" t="str">
        <f t="shared" si="62"/>
        <v/>
      </c>
      <c r="AL36" s="415"/>
      <c r="AM36" s="419"/>
      <c r="AN36" s="418"/>
      <c r="AO36" s="416" t="str">
        <f t="shared" si="54"/>
        <v/>
      </c>
      <c r="AP36" s="415"/>
      <c r="AQ36" s="416" t="str">
        <f t="shared" si="60"/>
        <v/>
      </c>
      <c r="AR36" s="415"/>
      <c r="AS36" s="419"/>
      <c r="AT36" s="415"/>
      <c r="AU36" s="416" t="str">
        <f t="shared" si="56"/>
        <v/>
      </c>
      <c r="AV36" s="415">
        <v>40</v>
      </c>
      <c r="AW36" s="416">
        <f t="shared" ref="AW36" si="63">IF(AV36*14=0,"",AV36*14)</f>
        <v>560</v>
      </c>
      <c r="AX36" s="415">
        <v>17</v>
      </c>
      <c r="AY36" s="415" t="s">
        <v>296</v>
      </c>
      <c r="AZ36" s="420" t="str">
        <f t="shared" si="58"/>
        <v/>
      </c>
      <c r="BA36" s="421" t="str">
        <f t="shared" si="23"/>
        <v/>
      </c>
      <c r="BB36" s="422">
        <f t="shared" si="59"/>
        <v>40</v>
      </c>
      <c r="BC36" s="421">
        <f t="shared" si="25"/>
        <v>560</v>
      </c>
      <c r="BD36" s="422">
        <f t="shared" si="26"/>
        <v>17</v>
      </c>
      <c r="BE36" s="423">
        <f t="shared" si="27"/>
        <v>40</v>
      </c>
      <c r="BF36" s="411" t="s">
        <v>81</v>
      </c>
      <c r="BG36" s="819" t="s">
        <v>318</v>
      </c>
    </row>
    <row r="37" spans="1:59" s="195" customFormat="1" ht="15.75" customHeight="1" thickBot="1" x14ac:dyDescent="0.35">
      <c r="A37" s="73"/>
      <c r="B37" s="428"/>
      <c r="C37" s="429" t="s">
        <v>298</v>
      </c>
      <c r="D37" s="90">
        <f>SUM(D12:D35)</f>
        <v>0</v>
      </c>
      <c r="E37" s="91">
        <f>SUM(E12:E35)</f>
        <v>0</v>
      </c>
      <c r="F37" s="91">
        <f>SUM(F12:F35)</f>
        <v>0</v>
      </c>
      <c r="G37" s="91">
        <f>SUM(G12:G35)</f>
        <v>0</v>
      </c>
      <c r="H37" s="91">
        <f>SUM(H12:H35)</f>
        <v>0</v>
      </c>
      <c r="I37" s="92" t="s">
        <v>124</v>
      </c>
      <c r="J37" s="90">
        <f>SUM(J12:J35)</f>
        <v>0</v>
      </c>
      <c r="K37" s="91">
        <f>SUM(K12:K35)</f>
        <v>0</v>
      </c>
      <c r="L37" s="91">
        <f>SUM(L12:L35)</f>
        <v>0</v>
      </c>
      <c r="M37" s="91">
        <f>SUM(M12:M35)</f>
        <v>0</v>
      </c>
      <c r="N37" s="91">
        <f>SUM(N12:N35)</f>
        <v>0</v>
      </c>
      <c r="O37" s="92" t="s">
        <v>124</v>
      </c>
      <c r="P37" s="90">
        <f>SUM(P12:P35)</f>
        <v>0</v>
      </c>
      <c r="Q37" s="91">
        <f>SUM(Q12:Q36)</f>
        <v>6</v>
      </c>
      <c r="R37" s="91">
        <f>SUM(R12:R35)</f>
        <v>0</v>
      </c>
      <c r="S37" s="91">
        <f>SUM(S12:S35)</f>
        <v>22</v>
      </c>
      <c r="T37" s="91">
        <f>SUM(T12:T35)</f>
        <v>2</v>
      </c>
      <c r="U37" s="92" t="s">
        <v>124</v>
      </c>
      <c r="V37" s="90">
        <f>SUM(V12:V35)</f>
        <v>13</v>
      </c>
      <c r="W37" s="91">
        <f>SUM(W12:W35)</f>
        <v>182</v>
      </c>
      <c r="X37" s="91">
        <f>SUM(X12:X35)</f>
        <v>10</v>
      </c>
      <c r="Y37" s="91">
        <f>SUM(Y12:Y35)</f>
        <v>140</v>
      </c>
      <c r="Z37" s="91">
        <f>SUM(Z12:Z35)</f>
        <v>21</v>
      </c>
      <c r="AA37" s="92" t="s">
        <v>124</v>
      </c>
      <c r="AB37" s="90">
        <f>SUM(AB12:AB35)</f>
        <v>8</v>
      </c>
      <c r="AC37" s="91">
        <f>SUM(AC12:AC35)</f>
        <v>112</v>
      </c>
      <c r="AD37" s="91">
        <f>SUM(AD12:AD35)</f>
        <v>17</v>
      </c>
      <c r="AE37" s="91">
        <f>SUM(AE12:AE35)</f>
        <v>238</v>
      </c>
      <c r="AF37" s="91">
        <f>SUM(AF12:AF35)</f>
        <v>24</v>
      </c>
      <c r="AG37" s="92" t="s">
        <v>124</v>
      </c>
      <c r="AH37" s="90">
        <f>SUM(AH12:AH35)</f>
        <v>9</v>
      </c>
      <c r="AI37" s="91">
        <f>SUM(AI12:AI35)</f>
        <v>126</v>
      </c>
      <c r="AJ37" s="91">
        <f>SUM(AJ12:AJ35)</f>
        <v>19</v>
      </c>
      <c r="AK37" s="91">
        <f>SUM(AK12:AK35)</f>
        <v>266</v>
      </c>
      <c r="AL37" s="91">
        <f>SUM(AL12:AL35)</f>
        <v>29</v>
      </c>
      <c r="AM37" s="92" t="s">
        <v>124</v>
      </c>
      <c r="AN37" s="90">
        <f>SUM(AN12:AN35)</f>
        <v>12</v>
      </c>
      <c r="AO37" s="91">
        <f>SUM(AO12:AO35)</f>
        <v>168</v>
      </c>
      <c r="AP37" s="91">
        <f>SUM(AP12:AP35)</f>
        <v>18</v>
      </c>
      <c r="AQ37" s="91">
        <f>SUM(AQ12:AQ35)</f>
        <v>252</v>
      </c>
      <c r="AR37" s="91">
        <f>SUM(AR12:AR35)</f>
        <v>31</v>
      </c>
      <c r="AS37" s="92" t="s">
        <v>124</v>
      </c>
      <c r="AT37" s="90">
        <f>SUM(AT12:AT36)</f>
        <v>0</v>
      </c>
      <c r="AU37" s="91">
        <f>SUM(AU12:AU36)</f>
        <v>0</v>
      </c>
      <c r="AV37" s="91">
        <f>SUM(AV12:AV36)</f>
        <v>40</v>
      </c>
      <c r="AW37" s="91">
        <f>SUM(AW12:AW36)</f>
        <v>560</v>
      </c>
      <c r="AX37" s="91">
        <f>SUM(AX12:AX36)</f>
        <v>17</v>
      </c>
      <c r="AY37" s="93" t="s">
        <v>124</v>
      </c>
      <c r="AZ37" s="94">
        <f t="shared" ref="AZ37:BE37" si="64">SUM(AZ12:AZ36)</f>
        <v>42</v>
      </c>
      <c r="BA37" s="94">
        <f t="shared" si="64"/>
        <v>594</v>
      </c>
      <c r="BB37" s="94">
        <f t="shared" si="64"/>
        <v>104</v>
      </c>
      <c r="BC37" s="94">
        <f t="shared" si="64"/>
        <v>1478</v>
      </c>
      <c r="BD37" s="94">
        <f t="shared" si="64"/>
        <v>124</v>
      </c>
      <c r="BE37" s="94">
        <f t="shared" si="64"/>
        <v>148</v>
      </c>
    </row>
    <row r="38" spans="1:59" ht="18.75" customHeight="1" thickBot="1" x14ac:dyDescent="0.35">
      <c r="A38" s="59"/>
      <c r="B38" s="60"/>
      <c r="C38" s="87" t="s">
        <v>299</v>
      </c>
      <c r="D38" s="33">
        <f>D10+D37</f>
        <v>0</v>
      </c>
      <c r="E38" s="84">
        <f>E10+E37</f>
        <v>0</v>
      </c>
      <c r="F38" s="84">
        <f>F10+F37</f>
        <v>40</v>
      </c>
      <c r="G38" s="84">
        <f>G10+G37</f>
        <v>600</v>
      </c>
      <c r="H38" s="84">
        <f>H10+H37</f>
        <v>27</v>
      </c>
      <c r="I38" s="62" t="s">
        <v>124</v>
      </c>
      <c r="J38" s="33">
        <f>J10+J37</f>
        <v>18</v>
      </c>
      <c r="K38" s="84">
        <f>K10+K37</f>
        <v>252</v>
      </c>
      <c r="L38" s="84">
        <f>L10+L37</f>
        <v>15</v>
      </c>
      <c r="M38" s="84">
        <f>M10+M37</f>
        <v>210</v>
      </c>
      <c r="N38" s="84">
        <f>N10+N37</f>
        <v>27</v>
      </c>
      <c r="O38" s="62" t="s">
        <v>124</v>
      </c>
      <c r="P38" s="33">
        <f>P10+P37</f>
        <v>9</v>
      </c>
      <c r="Q38" s="84">
        <f>Q10+Q37</f>
        <v>132</v>
      </c>
      <c r="R38" s="84">
        <f>R10+R37</f>
        <v>19</v>
      </c>
      <c r="S38" s="84">
        <f>S10+S37</f>
        <v>298</v>
      </c>
      <c r="T38" s="84">
        <f>T10+T37</f>
        <v>30</v>
      </c>
      <c r="U38" s="62" t="s">
        <v>124</v>
      </c>
      <c r="V38" s="33">
        <f>V10+V37</f>
        <v>18</v>
      </c>
      <c r="W38" s="84">
        <f>W10+W37</f>
        <v>252</v>
      </c>
      <c r="X38" s="84">
        <f>X10+X37</f>
        <v>14</v>
      </c>
      <c r="Y38" s="84">
        <f>Y10+Y37</f>
        <v>196</v>
      </c>
      <c r="Z38" s="84">
        <f>Z10+Z37</f>
        <v>32</v>
      </c>
      <c r="AA38" s="62" t="s">
        <v>124</v>
      </c>
      <c r="AB38" s="33">
        <f>AB10+AB37</f>
        <v>11</v>
      </c>
      <c r="AC38" s="84">
        <f>AC10+AC37</f>
        <v>154</v>
      </c>
      <c r="AD38" s="84">
        <f>AD10+AD37</f>
        <v>21</v>
      </c>
      <c r="AE38" s="84">
        <f>AE10+AE37</f>
        <v>294</v>
      </c>
      <c r="AF38" s="84">
        <f>AF10+AF37</f>
        <v>31</v>
      </c>
      <c r="AG38" s="62" t="s">
        <v>124</v>
      </c>
      <c r="AH38" s="33">
        <f>AH10+AH37</f>
        <v>10</v>
      </c>
      <c r="AI38" s="84">
        <f>AI10+AI37</f>
        <v>140</v>
      </c>
      <c r="AJ38" s="84">
        <f>AJ10+AJ37</f>
        <v>22</v>
      </c>
      <c r="AK38" s="84">
        <f>AK10+AK37</f>
        <v>308</v>
      </c>
      <c r="AL38" s="84">
        <f>AL10+AL37</f>
        <v>33</v>
      </c>
      <c r="AM38" s="62" t="s">
        <v>124</v>
      </c>
      <c r="AN38" s="33">
        <f>AN10+AN37</f>
        <v>12</v>
      </c>
      <c r="AO38" s="84">
        <f>AO10+AO37</f>
        <v>168</v>
      </c>
      <c r="AP38" s="84">
        <f>AP10+AP37</f>
        <v>20</v>
      </c>
      <c r="AQ38" s="84">
        <f>AQ10+AQ37</f>
        <v>280</v>
      </c>
      <c r="AR38" s="84">
        <f>AR10+AR37</f>
        <v>33</v>
      </c>
      <c r="AS38" s="62" t="s">
        <v>124</v>
      </c>
      <c r="AT38" s="33">
        <f>AT10+AT37</f>
        <v>1</v>
      </c>
      <c r="AU38" s="84">
        <f>AU10+AU37</f>
        <v>14</v>
      </c>
      <c r="AV38" s="84">
        <f>AV10+AV37</f>
        <v>41</v>
      </c>
      <c r="AW38" s="84">
        <f>AW10+AW37</f>
        <v>574</v>
      </c>
      <c r="AX38" s="84">
        <f>AX10+AX37</f>
        <v>27</v>
      </c>
      <c r="AY38" s="87" t="s">
        <v>124</v>
      </c>
      <c r="AZ38" s="43">
        <f t="shared" ref="AZ38:BE38" si="65">AZ10+AZ37</f>
        <v>79</v>
      </c>
      <c r="BA38" s="84">
        <f t="shared" si="65"/>
        <v>1112</v>
      </c>
      <c r="BB38" s="84">
        <f t="shared" si="65"/>
        <v>192</v>
      </c>
      <c r="BC38" s="84">
        <f t="shared" si="65"/>
        <v>2760</v>
      </c>
      <c r="BD38" s="84">
        <f t="shared" si="65"/>
        <v>240</v>
      </c>
      <c r="BE38" s="85">
        <f t="shared" si="65"/>
        <v>273</v>
      </c>
      <c r="BF38" s="196">
        <f>BA38+BC38</f>
        <v>3872</v>
      </c>
      <c r="BG38" s="191">
        <f>BC38/BF38</f>
        <v>0.71280991735537191</v>
      </c>
    </row>
    <row r="39" spans="1:59" s="115" customFormat="1" ht="15.75" customHeight="1" x14ac:dyDescent="0.3">
      <c r="A39" s="44"/>
      <c r="B39" s="45"/>
      <c r="C39" s="46" t="s">
        <v>125</v>
      </c>
      <c r="D39" s="915"/>
      <c r="E39" s="915"/>
      <c r="F39" s="915"/>
      <c r="G39" s="915"/>
      <c r="H39" s="915"/>
      <c r="I39" s="915"/>
      <c r="J39" s="915"/>
      <c r="K39" s="915"/>
      <c r="L39" s="915"/>
      <c r="M39" s="915"/>
      <c r="N39" s="915"/>
      <c r="O39" s="915"/>
      <c r="P39" s="915"/>
      <c r="Q39" s="915"/>
      <c r="R39" s="915"/>
      <c r="S39" s="915"/>
      <c r="T39" s="915"/>
      <c r="U39" s="915"/>
      <c r="V39" s="915"/>
      <c r="W39" s="915"/>
      <c r="X39" s="915"/>
      <c r="Y39" s="915"/>
      <c r="Z39" s="915"/>
      <c r="AA39" s="915"/>
      <c r="AB39" s="915"/>
      <c r="AC39" s="915"/>
      <c r="AD39" s="915"/>
      <c r="AE39" s="915"/>
      <c r="AF39" s="915"/>
      <c r="AG39" s="915"/>
      <c r="AH39" s="915"/>
      <c r="AI39" s="915"/>
      <c r="AJ39" s="915"/>
      <c r="AK39" s="915"/>
      <c r="AL39" s="915"/>
      <c r="AM39" s="915"/>
      <c r="AN39" s="915"/>
      <c r="AO39" s="915"/>
      <c r="AP39" s="915"/>
      <c r="AQ39" s="915"/>
      <c r="AR39" s="915"/>
      <c r="AS39" s="915"/>
      <c r="AT39" s="915"/>
      <c r="AU39" s="915"/>
      <c r="AV39" s="915"/>
      <c r="AW39" s="915"/>
      <c r="AX39" s="915"/>
      <c r="AY39" s="915"/>
      <c r="AZ39" s="915"/>
      <c r="BA39" s="915"/>
      <c r="BB39" s="915"/>
      <c r="BC39" s="915"/>
      <c r="BD39" s="915"/>
      <c r="BE39" s="916"/>
    </row>
    <row r="40" spans="1:59" s="195" customFormat="1" ht="15.75" customHeight="1" x14ac:dyDescent="0.3">
      <c r="A40" s="424" t="s">
        <v>319</v>
      </c>
      <c r="B40" s="430" t="s">
        <v>29</v>
      </c>
      <c r="C40" s="431" t="s">
        <v>320</v>
      </c>
      <c r="D40" s="415"/>
      <c r="E40" s="416" t="str">
        <f t="shared" ref="E40" si="66">IF(D40*14=0,"",D40*14)</f>
        <v/>
      </c>
      <c r="F40" s="415"/>
      <c r="G40" s="416" t="str">
        <f t="shared" ref="G40" si="67">IF(F40*14=0,"",F40*14)</f>
        <v/>
      </c>
      <c r="H40" s="415"/>
      <c r="I40" s="417"/>
      <c r="J40" s="418"/>
      <c r="K40" s="416" t="str">
        <f t="shared" ref="K40" si="68">IF(J40*14=0,"",J40*14)</f>
        <v/>
      </c>
      <c r="L40" s="415"/>
      <c r="M40" s="416" t="str">
        <f t="shared" ref="M40" si="69">IF(L40*14=0,"",L40*14)</f>
        <v/>
      </c>
      <c r="N40" s="415"/>
      <c r="O40" s="419"/>
      <c r="P40" s="415"/>
      <c r="Q40" s="416" t="str">
        <f t="shared" ref="Q40:Q41" si="70">IF(P40*14=0,"",P40*14)</f>
        <v/>
      </c>
      <c r="R40" s="415"/>
      <c r="S40" s="416" t="str">
        <f t="shared" ref="S40:S41" si="71">IF(R40*14=0,"",R40*14)</f>
        <v/>
      </c>
      <c r="T40" s="415"/>
      <c r="U40" s="417"/>
      <c r="V40" s="418"/>
      <c r="W40" s="416" t="str">
        <f t="shared" ref="W40:W41" si="72">IF(V40*14=0,"",V40*14)</f>
        <v/>
      </c>
      <c r="X40" s="415"/>
      <c r="Y40" s="416" t="str">
        <f t="shared" ref="Y40:Y41" si="73">IF(X40*14=0,"",X40*14)</f>
        <v/>
      </c>
      <c r="Z40" s="415"/>
      <c r="AA40" s="419"/>
      <c r="AB40" s="415"/>
      <c r="AC40" s="416" t="str">
        <f t="shared" ref="AC40:AC41" si="74">IF(AB40*14=0,"",AB40*14)</f>
        <v/>
      </c>
      <c r="AD40" s="415"/>
      <c r="AE40" s="416" t="str">
        <f t="shared" ref="AE40:AE41" si="75">IF(AD40*14=0,"",AD40*14)</f>
        <v/>
      </c>
      <c r="AF40" s="415"/>
      <c r="AG40" s="417"/>
      <c r="AH40" s="418"/>
      <c r="AI40" s="416" t="str">
        <f t="shared" ref="AI40:AI41" si="76">IF(AH40*14=0,"",AH40*14)</f>
        <v/>
      </c>
      <c r="AJ40" s="415"/>
      <c r="AK40" s="416" t="str">
        <f t="shared" ref="AK40:AK41" si="77">IF(AJ40*14=0,"",AJ40*14)</f>
        <v/>
      </c>
      <c r="AL40" s="415"/>
      <c r="AM40" s="419"/>
      <c r="AN40" s="418"/>
      <c r="AO40" s="416" t="str">
        <f t="shared" ref="AO40:AO41" si="78">IF(AN40*14=0,"",AN40*14)</f>
        <v/>
      </c>
      <c r="AP40" s="415"/>
      <c r="AQ40" s="416" t="str">
        <f t="shared" ref="AQ40:AQ41" si="79">IF(AP40*14=0,"",AP40*14)</f>
        <v/>
      </c>
      <c r="AR40" s="415"/>
      <c r="AS40" s="419"/>
      <c r="AT40" s="415"/>
      <c r="AU40" s="416" t="str">
        <f t="shared" ref="AU40:AU41" si="80">IF(AT40*14=0,"",AT40*14)</f>
        <v/>
      </c>
      <c r="AV40" s="415"/>
      <c r="AW40" s="416" t="str">
        <f t="shared" ref="AW40:AW41" si="81">IF(AV40*14=0,"",AV40*14)</f>
        <v/>
      </c>
      <c r="AX40" s="415"/>
      <c r="AY40" s="415" t="s">
        <v>302</v>
      </c>
      <c r="AZ40" s="420" t="str">
        <f t="shared" ref="AZ40:AZ41" si="82">IF(D40+J40+P40+V40+AB40+AH40+AN40+AT40=0,"",D40+J40+P40+V40+AB40+AH40+AN40+AT40)</f>
        <v/>
      </c>
      <c r="BA40" s="421" t="str">
        <f t="shared" ref="BA40:BA41" si="83">IF((D40+J40+P40+V40+AB40+AH40+AN40+AT40)*14=0,"",(D40+J40+P40+V40+AB40+AH40+AN40+AT40)*14)</f>
        <v/>
      </c>
      <c r="BB40" s="422" t="str">
        <f t="shared" ref="BB40:BB41" si="84">IF(F40+L40+R40+X40+AD40+AJ40+AP40+AV40=0,"",F40+L40+R40+X40+AD40+AJ40+AP40+AV40)</f>
        <v/>
      </c>
      <c r="BC40" s="421" t="str">
        <f t="shared" ref="BC40:BC41" si="85">IF((L40+F40+R40+X40+AD40+AJ40+AP40+AV40)*14=0,"",(L40+F40+R40+X40+AD40+AJ40+AP40+AV40)*14)</f>
        <v/>
      </c>
      <c r="BD40" s="422" t="str">
        <f t="shared" ref="BD40:BD41" si="86">IF(N40+H40+T40+Z40+AF40+AL40+AR40+AX40=0,"",N40+H40+T40+Z40+AF40+AL40+AR40+AX40)</f>
        <v/>
      </c>
      <c r="BE40" s="423" t="str">
        <f t="shared" ref="BE40:BE41" si="87">IF(D40+F40+L40+J40+P40+R40+V40+X40+AB40+AD40+AH40+AJ40+AN40+AP40+AT40+AV40=0,"",D40+F40+L40+J40+P40+R40+V40+X40+AB40+AD40+AH40+AJ40+AN40+AP40+AT40+AV40)</f>
        <v/>
      </c>
      <c r="BF40" s="411" t="s">
        <v>81</v>
      </c>
      <c r="BG40" s="412" t="s">
        <v>56</v>
      </c>
    </row>
    <row r="41" spans="1:59" s="115" customFormat="1" ht="15.75" customHeight="1" thickBot="1" x14ac:dyDescent="0.3">
      <c r="A41" s="243" t="s">
        <v>321</v>
      </c>
      <c r="B41" s="425" t="s">
        <v>29</v>
      </c>
      <c r="C41" s="431" t="s">
        <v>322</v>
      </c>
      <c r="D41" s="415"/>
      <c r="E41" s="416" t="str">
        <f>IF(D41*14=0,"",D41*14)</f>
        <v/>
      </c>
      <c r="F41" s="415"/>
      <c r="G41" s="416" t="str">
        <f>IF(F41*14=0,"",F41*14)</f>
        <v/>
      </c>
      <c r="H41" s="415"/>
      <c r="I41" s="417"/>
      <c r="J41" s="418"/>
      <c r="K41" s="416" t="str">
        <f>IF(J41*14=0,"",J41*14)</f>
        <v/>
      </c>
      <c r="L41" s="415"/>
      <c r="M41" s="416" t="str">
        <f>IF(L41*14=0,"",L41*14)</f>
        <v/>
      </c>
      <c r="N41" s="415"/>
      <c r="O41" s="419"/>
      <c r="P41" s="415"/>
      <c r="Q41" s="416" t="str">
        <f t="shared" si="70"/>
        <v/>
      </c>
      <c r="R41" s="415"/>
      <c r="S41" s="416" t="str">
        <f t="shared" si="71"/>
        <v/>
      </c>
      <c r="T41" s="415"/>
      <c r="U41" s="417"/>
      <c r="V41" s="418"/>
      <c r="W41" s="416" t="str">
        <f t="shared" si="72"/>
        <v/>
      </c>
      <c r="X41" s="415"/>
      <c r="Y41" s="416" t="str">
        <f t="shared" si="73"/>
        <v/>
      </c>
      <c r="Z41" s="415"/>
      <c r="AA41" s="419"/>
      <c r="AB41" s="415"/>
      <c r="AC41" s="416" t="str">
        <f t="shared" si="74"/>
        <v/>
      </c>
      <c r="AD41" s="415"/>
      <c r="AE41" s="416" t="str">
        <f t="shared" si="75"/>
        <v/>
      </c>
      <c r="AF41" s="415"/>
      <c r="AG41" s="417"/>
      <c r="AH41" s="418"/>
      <c r="AI41" s="416" t="str">
        <f t="shared" si="76"/>
        <v/>
      </c>
      <c r="AJ41" s="415"/>
      <c r="AK41" s="416" t="str">
        <f t="shared" si="77"/>
        <v/>
      </c>
      <c r="AL41" s="415"/>
      <c r="AM41" s="419"/>
      <c r="AN41" s="418"/>
      <c r="AO41" s="416" t="str">
        <f t="shared" si="78"/>
        <v/>
      </c>
      <c r="AP41" s="415"/>
      <c r="AQ41" s="416" t="str">
        <f t="shared" si="79"/>
        <v/>
      </c>
      <c r="AR41" s="415"/>
      <c r="AS41" s="419"/>
      <c r="AT41" s="415"/>
      <c r="AU41" s="416" t="str">
        <f t="shared" si="80"/>
        <v/>
      </c>
      <c r="AV41" s="415"/>
      <c r="AW41" s="416" t="str">
        <f t="shared" si="81"/>
        <v/>
      </c>
      <c r="AX41" s="415"/>
      <c r="AY41" s="415" t="s">
        <v>302</v>
      </c>
      <c r="AZ41" s="420" t="str">
        <f t="shared" si="82"/>
        <v/>
      </c>
      <c r="BA41" s="421" t="str">
        <f t="shared" si="83"/>
        <v/>
      </c>
      <c r="BB41" s="422" t="str">
        <f t="shared" si="84"/>
        <v/>
      </c>
      <c r="BC41" s="421" t="str">
        <f t="shared" si="85"/>
        <v/>
      </c>
      <c r="BD41" s="422" t="str">
        <f t="shared" si="86"/>
        <v/>
      </c>
      <c r="BE41" s="423" t="str">
        <f t="shared" si="87"/>
        <v/>
      </c>
      <c r="BF41" s="411" t="s">
        <v>81</v>
      </c>
      <c r="BG41" s="412" t="s">
        <v>56</v>
      </c>
    </row>
    <row r="42" spans="1:59" s="115" customFormat="1" ht="15.75" hidden="1" customHeight="1" thickBot="1" x14ac:dyDescent="0.3">
      <c r="A42" s="182"/>
      <c r="B42" s="183"/>
      <c r="C42" s="184"/>
      <c r="D42" s="197"/>
      <c r="E42" s="198"/>
      <c r="F42" s="197"/>
      <c r="G42" s="198"/>
      <c r="H42" s="197"/>
      <c r="I42" s="197"/>
      <c r="J42" s="197"/>
      <c r="K42" s="198"/>
      <c r="L42" s="197"/>
      <c r="M42" s="198"/>
      <c r="N42" s="197"/>
      <c r="O42" s="197"/>
      <c r="P42" s="197"/>
      <c r="Q42" s="198"/>
      <c r="R42" s="197"/>
      <c r="S42" s="198"/>
      <c r="T42" s="197"/>
      <c r="U42" s="197"/>
      <c r="V42" s="197"/>
      <c r="W42" s="198"/>
      <c r="X42" s="197"/>
      <c r="Y42" s="198"/>
      <c r="Z42" s="197"/>
      <c r="AA42" s="197"/>
      <c r="AB42" s="197"/>
      <c r="AC42" s="198"/>
      <c r="AD42" s="197"/>
      <c r="AE42" s="198"/>
      <c r="AF42" s="197"/>
      <c r="AG42" s="197"/>
      <c r="AH42" s="197"/>
      <c r="AI42" s="198"/>
      <c r="AJ42" s="197"/>
      <c r="AK42" s="198"/>
      <c r="AL42" s="197"/>
      <c r="AM42" s="197"/>
      <c r="AN42" s="197"/>
      <c r="AO42" s="198"/>
      <c r="AP42" s="197"/>
      <c r="AQ42" s="198"/>
      <c r="AR42" s="197"/>
      <c r="AS42" s="197"/>
      <c r="AT42" s="197"/>
      <c r="AU42" s="198"/>
      <c r="AV42" s="197"/>
      <c r="AW42" s="198"/>
      <c r="AX42" s="197"/>
      <c r="AY42" s="197"/>
      <c r="AZ42" s="198"/>
      <c r="BA42" s="198"/>
      <c r="BB42" s="198"/>
      <c r="BC42" s="198"/>
      <c r="BD42" s="198"/>
      <c r="BE42" s="181"/>
    </row>
    <row r="43" spans="1:59" ht="15.75" customHeight="1" thickBot="1" x14ac:dyDescent="0.35">
      <c r="A43" s="47"/>
      <c r="B43" s="48"/>
      <c r="C43" s="199" t="s">
        <v>135</v>
      </c>
      <c r="D43" s="49">
        <f>SUM(D40:D42)</f>
        <v>0</v>
      </c>
      <c r="E43" s="50" t="str">
        <f>IF(D43*14=0,"",D43*14)</f>
        <v/>
      </c>
      <c r="F43" s="51">
        <f>SUM(F40:F42)</f>
        <v>0</v>
      </c>
      <c r="G43" s="50" t="str">
        <f>IF(F43*14=0,"",F43*14)</f>
        <v/>
      </c>
      <c r="H43" s="52" t="s">
        <v>124</v>
      </c>
      <c r="I43" s="53" t="s">
        <v>124</v>
      </c>
      <c r="J43" s="200">
        <f>SUM(J40:J42)</f>
        <v>0</v>
      </c>
      <c r="K43" s="50" t="str">
        <f>IF(J43*14=0,"",J43*14)</f>
        <v/>
      </c>
      <c r="L43" s="51">
        <f>SUM(L40:L42)</f>
        <v>0</v>
      </c>
      <c r="M43" s="50" t="str">
        <f>IF(L43*14=0,"",L43*14)</f>
        <v/>
      </c>
      <c r="N43" s="52" t="s">
        <v>124</v>
      </c>
      <c r="O43" s="53" t="s">
        <v>124</v>
      </c>
      <c r="P43" s="49">
        <f>SUM(P40:P42)</f>
        <v>0</v>
      </c>
      <c r="Q43" s="50" t="str">
        <f>IF(P43*14=0,"",P43*14)</f>
        <v/>
      </c>
      <c r="R43" s="51">
        <f>SUM(R40:R42)</f>
        <v>0</v>
      </c>
      <c r="S43" s="50" t="str">
        <f>IF(R43*14=0,"",R43*14)</f>
        <v/>
      </c>
      <c r="T43" s="54" t="s">
        <v>124</v>
      </c>
      <c r="U43" s="53" t="s">
        <v>124</v>
      </c>
      <c r="V43" s="200">
        <f>SUM(V40:V42)</f>
        <v>0</v>
      </c>
      <c r="W43" s="50" t="str">
        <f>IF(V43*14=0,"",V43*14)</f>
        <v/>
      </c>
      <c r="X43" s="51">
        <f>SUM(X40:X42)</f>
        <v>0</v>
      </c>
      <c r="Y43" s="50" t="str">
        <f>IF(X43*14=0,"",X43*14)</f>
        <v/>
      </c>
      <c r="Z43" s="52" t="s">
        <v>124</v>
      </c>
      <c r="AA43" s="53" t="s">
        <v>124</v>
      </c>
      <c r="AB43" s="49">
        <f>SUM(AB40:AB42)</f>
        <v>0</v>
      </c>
      <c r="AC43" s="50" t="str">
        <f>IF(AB43*14=0,"",AB43*14)</f>
        <v/>
      </c>
      <c r="AD43" s="51">
        <f>SUM(AD40:AD42)</f>
        <v>0</v>
      </c>
      <c r="AE43" s="50" t="str">
        <f>IF(AD43*14=0,"",AD43*14)</f>
        <v/>
      </c>
      <c r="AF43" s="52" t="s">
        <v>124</v>
      </c>
      <c r="AG43" s="53" t="s">
        <v>124</v>
      </c>
      <c r="AH43" s="200">
        <f>SUM(AH40:AH42)</f>
        <v>0</v>
      </c>
      <c r="AI43" s="50" t="str">
        <f>IF(AH43*14=0,"",AH43*14)</f>
        <v/>
      </c>
      <c r="AJ43" s="51">
        <f>SUM(AJ40:AJ42)</f>
        <v>0</v>
      </c>
      <c r="AK43" s="50" t="str">
        <f>IF(AJ43*14=0,"",AJ43*14)</f>
        <v/>
      </c>
      <c r="AL43" s="52" t="s">
        <v>124</v>
      </c>
      <c r="AM43" s="53" t="s">
        <v>124</v>
      </c>
      <c r="AN43" s="49">
        <f>SUM(AN40:AN42)</f>
        <v>0</v>
      </c>
      <c r="AO43" s="50" t="str">
        <f>IF(AN43*14=0,"",AN43*14)</f>
        <v/>
      </c>
      <c r="AP43" s="51">
        <f>SUM(AP40:AP42)</f>
        <v>0</v>
      </c>
      <c r="AQ43" s="50" t="str">
        <f>IF(AP43*14=0,"",AP43*14)</f>
        <v/>
      </c>
      <c r="AR43" s="54" t="s">
        <v>124</v>
      </c>
      <c r="AS43" s="53" t="s">
        <v>124</v>
      </c>
      <c r="AT43" s="200">
        <f>SUM(AT40:AT42)</f>
        <v>0</v>
      </c>
      <c r="AU43" s="50" t="str">
        <f>IF(AT43*14=0,"",AT43*14)</f>
        <v/>
      </c>
      <c r="AV43" s="51">
        <f>SUM(AV40:AV42)</f>
        <v>0</v>
      </c>
      <c r="AW43" s="50" t="str">
        <f>IF(AV43*14=0,"",AV43*14)</f>
        <v/>
      </c>
      <c r="AX43" s="52" t="s">
        <v>124</v>
      </c>
      <c r="AY43" s="53" t="s">
        <v>124</v>
      </c>
      <c r="AZ43" s="55" t="str">
        <f>IF(D43+J43+P43+V43=0,"",D43+J43+P43+V43)</f>
        <v/>
      </c>
      <c r="BA43" s="201" t="str">
        <f>IF((P43+V43+AB43+AH43+AN43+AT43)*14=0,"",(P43+V43+AB43+AH43+AN43+AT43)*14)</f>
        <v/>
      </c>
      <c r="BB43" s="133" t="str">
        <f>IF(F43+L43+R43+X43=0,"",F43+L43+R43+X43)</f>
        <v/>
      </c>
      <c r="BC43" s="96" t="str">
        <f>IF((L43+F43+R43+X43+AD43+AJ43+AP43+AV43)*14=0,"",(L43+F43+R43+X43+AD43+AJ43+AP43+AV43)*14)</f>
        <v/>
      </c>
      <c r="BD43" s="52" t="s">
        <v>124</v>
      </c>
      <c r="BE43" s="56" t="s">
        <v>305</v>
      </c>
    </row>
    <row r="44" spans="1:59" ht="15.75" customHeight="1" thickBot="1" x14ac:dyDescent="0.35">
      <c r="A44" s="47"/>
      <c r="B44" s="48"/>
      <c r="C44" s="105" t="s">
        <v>306</v>
      </c>
      <c r="D44" s="49">
        <f>D38+D43</f>
        <v>0</v>
      </c>
      <c r="E44" s="50" t="str">
        <f>IF(D44*14=0,"",D44*14)</f>
        <v/>
      </c>
      <c r="F44" s="51">
        <f>F38+F43</f>
        <v>40</v>
      </c>
      <c r="G44" s="50">
        <f>IF(F44*14=0,"",F44*14)</f>
        <v>560</v>
      </c>
      <c r="H44" s="52" t="s">
        <v>124</v>
      </c>
      <c r="I44" s="53" t="s">
        <v>124</v>
      </c>
      <c r="J44" s="49">
        <f>J38+J43</f>
        <v>18</v>
      </c>
      <c r="K44" s="50">
        <f>IF(J44*14=0,"",J44*14)</f>
        <v>252</v>
      </c>
      <c r="L44" s="51">
        <f>L38+L43</f>
        <v>15</v>
      </c>
      <c r="M44" s="50">
        <f>IF(L44*14=0,"",L44*14)</f>
        <v>210</v>
      </c>
      <c r="N44" s="52" t="s">
        <v>124</v>
      </c>
      <c r="O44" s="53" t="s">
        <v>124</v>
      </c>
      <c r="P44" s="49">
        <f>P38+P43</f>
        <v>9</v>
      </c>
      <c r="Q44" s="50">
        <f>IF(P44*14=0,"",P44*14)</f>
        <v>126</v>
      </c>
      <c r="R44" s="51">
        <f>R38+R43</f>
        <v>19</v>
      </c>
      <c r="S44" s="50">
        <f>IF(R44*14=0,"",R44*14)</f>
        <v>266</v>
      </c>
      <c r="T44" s="54" t="s">
        <v>124</v>
      </c>
      <c r="U44" s="53" t="s">
        <v>124</v>
      </c>
      <c r="V44" s="49">
        <f>V38+V43</f>
        <v>18</v>
      </c>
      <c r="W44" s="50">
        <f>IF(V44*14=0,"",V44*14)</f>
        <v>252</v>
      </c>
      <c r="X44" s="51">
        <f>X38+X43</f>
        <v>14</v>
      </c>
      <c r="Y44" s="50">
        <f>IF(X44*14=0,"",X44*14)</f>
        <v>196</v>
      </c>
      <c r="Z44" s="52" t="s">
        <v>124</v>
      </c>
      <c r="AA44" s="53" t="s">
        <v>124</v>
      </c>
      <c r="AB44" s="49">
        <f>AB38+AB43</f>
        <v>11</v>
      </c>
      <c r="AC44" s="50">
        <f>IF(AB44*14=0,"",AB44*14)</f>
        <v>154</v>
      </c>
      <c r="AD44" s="51">
        <f>AD38+AD43</f>
        <v>21</v>
      </c>
      <c r="AE44" s="50">
        <f>IF(AD44*14=0,"",AD44*14)</f>
        <v>294</v>
      </c>
      <c r="AF44" s="52" t="s">
        <v>124</v>
      </c>
      <c r="AG44" s="53" t="s">
        <v>124</v>
      </c>
      <c r="AH44" s="49">
        <f>AH38+AH43</f>
        <v>10</v>
      </c>
      <c r="AI44" s="50">
        <f>IF(AH44*14=0,"",AH44*14)</f>
        <v>140</v>
      </c>
      <c r="AJ44" s="51">
        <f>AJ38+AJ43</f>
        <v>22</v>
      </c>
      <c r="AK44" s="50">
        <f>IF(AJ44*14=0,"",AJ44*14)</f>
        <v>308</v>
      </c>
      <c r="AL44" s="52" t="s">
        <v>124</v>
      </c>
      <c r="AM44" s="53" t="s">
        <v>124</v>
      </c>
      <c r="AN44" s="49">
        <f>AN38+AN43</f>
        <v>12</v>
      </c>
      <c r="AO44" s="50">
        <f>IF(AN44*14=0,"",AN44*14)</f>
        <v>168</v>
      </c>
      <c r="AP44" s="51">
        <f>AP38+AP43</f>
        <v>20</v>
      </c>
      <c r="AQ44" s="50">
        <f>IF(AP44*14=0,"",AP44*14)</f>
        <v>280</v>
      </c>
      <c r="AR44" s="54" t="s">
        <v>124</v>
      </c>
      <c r="AS44" s="53" t="s">
        <v>124</v>
      </c>
      <c r="AT44" s="49">
        <f>AT38+AT43</f>
        <v>1</v>
      </c>
      <c r="AU44" s="50">
        <f>IF(AT44*14=0,"",AT44*14)</f>
        <v>14</v>
      </c>
      <c r="AV44" s="51">
        <f>AV38+AV43</f>
        <v>41</v>
      </c>
      <c r="AW44" s="50">
        <f>IF(AV44*15=0,"",AV44*15)</f>
        <v>615</v>
      </c>
      <c r="AX44" s="52" t="s">
        <v>124</v>
      </c>
      <c r="AY44" s="89" t="s">
        <v>124</v>
      </c>
      <c r="AZ44" s="55">
        <f>IF(D44+J44+P44+V44+AB44+AN44+AT44+AH44=0,"",D44+J44+P44+V44+AB44+AN44+AT44+AH44)</f>
        <v>79</v>
      </c>
      <c r="BA44" s="96">
        <f>IF((D44+J44+P44+V44+AB44+AH44+AN44+AT44)*14=0,"",(D44+J44+P44+V44+AB44+AH44+AN44+AT44)*14)</f>
        <v>1106</v>
      </c>
      <c r="BB44" s="97">
        <f>IF(F44+L44+R44+X44+AD44+AP44+AV44+AJ44=0,"",F44+L44+R44+X44+AD44+AP44+AV44+AJ44)</f>
        <v>192</v>
      </c>
      <c r="BC44" s="68">
        <f t="shared" ref="BC44" si="88">IF((L44+F44+R44+X44+AD44+AJ44+AP44+AV44)*14=0,"",(L44+F44+R44+X44+AD44+AJ44+AP44+AV44)*14)</f>
        <v>2688</v>
      </c>
      <c r="BD44" s="52" t="s">
        <v>124</v>
      </c>
      <c r="BE44" s="56" t="s">
        <v>124</v>
      </c>
      <c r="BF44" s="195"/>
      <c r="BG44" s="195"/>
    </row>
    <row r="45" spans="1:59" ht="15.75" customHeight="1" x14ac:dyDescent="0.3">
      <c r="A45" s="934"/>
      <c r="B45" s="935"/>
      <c r="C45" s="935"/>
      <c r="D45" s="935"/>
      <c r="E45" s="935"/>
      <c r="F45" s="935"/>
      <c r="G45" s="935"/>
      <c r="H45" s="935"/>
      <c r="I45" s="935"/>
      <c r="J45" s="935"/>
      <c r="K45" s="935"/>
      <c r="L45" s="935"/>
      <c r="M45" s="935"/>
      <c r="N45" s="935"/>
      <c r="O45" s="935"/>
      <c r="P45" s="935"/>
      <c r="Q45" s="935"/>
      <c r="R45" s="935"/>
      <c r="S45" s="935"/>
      <c r="T45" s="935"/>
      <c r="U45" s="935"/>
      <c r="V45" s="935"/>
      <c r="W45" s="935"/>
      <c r="X45" s="935"/>
      <c r="Y45" s="935"/>
      <c r="Z45" s="935"/>
      <c r="AA45" s="936"/>
      <c r="AB45" s="432"/>
      <c r="AC45" s="432"/>
      <c r="AD45" s="432"/>
      <c r="AE45" s="432"/>
      <c r="AF45" s="432"/>
      <c r="AG45" s="432"/>
      <c r="AH45" s="432"/>
      <c r="AI45" s="432"/>
      <c r="AJ45" s="432"/>
      <c r="AK45" s="432"/>
      <c r="AL45" s="432"/>
      <c r="AM45" s="432"/>
      <c r="AN45" s="432"/>
      <c r="AO45" s="432"/>
      <c r="AP45" s="432"/>
      <c r="AQ45" s="432"/>
      <c r="AR45" s="432"/>
      <c r="AS45" s="432"/>
      <c r="AT45" s="432"/>
      <c r="AU45" s="432"/>
      <c r="AV45" s="432"/>
      <c r="AW45" s="381"/>
      <c r="AX45" s="381"/>
      <c r="AY45" s="381"/>
      <c r="AZ45" s="433"/>
      <c r="BA45" s="434"/>
      <c r="BB45" s="434"/>
      <c r="BC45" s="434"/>
      <c r="BD45" s="434"/>
      <c r="BE45" s="435"/>
      <c r="BF45" s="195"/>
      <c r="BG45" s="195"/>
    </row>
    <row r="46" spans="1:59" ht="15.75" customHeight="1" x14ac:dyDescent="0.3">
      <c r="A46" s="937" t="s">
        <v>217</v>
      </c>
      <c r="B46" s="938"/>
      <c r="C46" s="938"/>
      <c r="D46" s="938"/>
      <c r="E46" s="938"/>
      <c r="F46" s="938"/>
      <c r="G46" s="938"/>
      <c r="H46" s="938"/>
      <c r="I46" s="938"/>
      <c r="J46" s="938"/>
      <c r="K46" s="938"/>
      <c r="L46" s="938"/>
      <c r="M46" s="938"/>
      <c r="N46" s="938"/>
      <c r="O46" s="938"/>
      <c r="P46" s="938"/>
      <c r="Q46" s="938"/>
      <c r="R46" s="938"/>
      <c r="S46" s="938"/>
      <c r="T46" s="938"/>
      <c r="U46" s="938"/>
      <c r="V46" s="938"/>
      <c r="W46" s="938"/>
      <c r="X46" s="938"/>
      <c r="Y46" s="938"/>
      <c r="Z46" s="938"/>
      <c r="AA46" s="938"/>
      <c r="AB46" s="436"/>
      <c r="AC46" s="436"/>
      <c r="AD46" s="436"/>
      <c r="AE46" s="436"/>
      <c r="AF46" s="436"/>
      <c r="AG46" s="436"/>
      <c r="AH46" s="436"/>
      <c r="AI46" s="436"/>
      <c r="AJ46" s="436"/>
      <c r="AK46" s="436"/>
      <c r="AL46" s="436"/>
      <c r="AM46" s="436"/>
      <c r="AN46" s="436"/>
      <c r="AO46" s="436"/>
      <c r="AP46" s="436"/>
      <c r="AQ46" s="436"/>
      <c r="AR46" s="436"/>
      <c r="AS46" s="436"/>
      <c r="AT46" s="436"/>
      <c r="AU46" s="436"/>
      <c r="AV46" s="436"/>
      <c r="AW46" s="436"/>
      <c r="AX46" s="436"/>
      <c r="AY46" s="436"/>
      <c r="AZ46" s="433"/>
      <c r="BA46" s="434"/>
      <c r="BB46" s="434"/>
      <c r="BC46" s="434"/>
      <c r="BD46" s="434"/>
      <c r="BE46" s="435"/>
      <c r="BF46" s="195"/>
      <c r="BG46" s="195"/>
    </row>
    <row r="47" spans="1:59" ht="15.75" customHeight="1" x14ac:dyDescent="0.3">
      <c r="A47" s="245"/>
      <c r="B47" s="437"/>
      <c r="C47" s="438" t="s">
        <v>218</v>
      </c>
      <c r="D47" s="439"/>
      <c r="E47" s="440"/>
      <c r="F47" s="440"/>
      <c r="G47" s="440"/>
      <c r="H47" s="413"/>
      <c r="I47" s="441" t="str">
        <f>IF(COUNTIF(I8:I44,"A")=0,"",COUNTIF(I8:I44,"A"))</f>
        <v/>
      </c>
      <c r="J47" s="439"/>
      <c r="K47" s="440"/>
      <c r="L47" s="440"/>
      <c r="M47" s="440"/>
      <c r="N47" s="413"/>
      <c r="O47" s="441" t="str">
        <f>IF(COUNTIF(O8:O44,"A")=0,"",COUNTIF(O8:O44,"A"))</f>
        <v/>
      </c>
      <c r="P47" s="439"/>
      <c r="Q47" s="440"/>
      <c r="R47" s="440"/>
      <c r="S47" s="440"/>
      <c r="T47" s="413"/>
      <c r="U47" s="441" t="str">
        <f>IF(COUNTIF(U8:U44,"A")=0,"",COUNTIF(U8:U44,"A"))</f>
        <v/>
      </c>
      <c r="V47" s="439"/>
      <c r="W47" s="440"/>
      <c r="X47" s="440"/>
      <c r="Y47" s="440"/>
      <c r="Z47" s="413"/>
      <c r="AA47" s="441" t="str">
        <f>IF(COUNTIF(AA8:AA44,"A")=0,"",COUNTIF(AA8:AA44,"A"))</f>
        <v/>
      </c>
      <c r="AB47" s="439"/>
      <c r="AC47" s="440"/>
      <c r="AD47" s="440"/>
      <c r="AE47" s="440"/>
      <c r="AF47" s="413"/>
      <c r="AG47" s="441" t="str">
        <f>IF(COUNTIF(AG8:AG44,"A")=0,"",COUNTIF(AG8:AG44,"A"))</f>
        <v/>
      </c>
      <c r="AH47" s="439"/>
      <c r="AI47" s="440"/>
      <c r="AJ47" s="440"/>
      <c r="AK47" s="440"/>
      <c r="AL47" s="413"/>
      <c r="AM47" s="441" t="str">
        <f>IF(COUNTIF(AM8:AM44,"A")=0,"",COUNTIF(AM8:AM44,"A"))</f>
        <v/>
      </c>
      <c r="AN47" s="439"/>
      <c r="AO47" s="440"/>
      <c r="AP47" s="440"/>
      <c r="AQ47" s="440"/>
      <c r="AR47" s="413"/>
      <c r="AS47" s="441" t="str">
        <f>IF(COUNTIF(AS8:AS44,"A")=0,"",COUNTIF(AS8:AS44,"A"))</f>
        <v/>
      </c>
      <c r="AT47" s="439"/>
      <c r="AU47" s="440"/>
      <c r="AV47" s="440"/>
      <c r="AW47" s="440"/>
      <c r="AX47" s="413"/>
      <c r="AY47" s="441" t="str">
        <f>IF(COUNTIF(AY8:AY44,"A")=0,"",COUNTIF(AY8:AY44,"A"))</f>
        <v/>
      </c>
      <c r="AZ47" s="442"/>
      <c r="BA47" s="440"/>
      <c r="BB47" s="440"/>
      <c r="BC47" s="440"/>
      <c r="BD47" s="413"/>
      <c r="BE47" s="443" t="str">
        <f t="shared" ref="BE47:BE59" si="89">IF(SUM(I47:AY47)=0,"",SUM(I47:AY47))</f>
        <v/>
      </c>
      <c r="BF47" s="195"/>
      <c r="BG47" s="195"/>
    </row>
    <row r="48" spans="1:59" ht="15.75" customHeight="1" x14ac:dyDescent="0.3">
      <c r="A48" s="245"/>
      <c r="B48" s="437"/>
      <c r="C48" s="438" t="s">
        <v>219</v>
      </c>
      <c r="D48" s="439"/>
      <c r="E48" s="440"/>
      <c r="F48" s="440"/>
      <c r="G48" s="440"/>
      <c r="H48" s="413"/>
      <c r="I48" s="441" t="str">
        <f>IF(COUNTIF(I8:I44,"B")=0,"",COUNTIF(I8:I44,"B"))</f>
        <v/>
      </c>
      <c r="J48" s="439"/>
      <c r="K48" s="440"/>
      <c r="L48" s="440"/>
      <c r="M48" s="440"/>
      <c r="N48" s="413"/>
      <c r="O48" s="441" t="str">
        <f>IF(COUNTIF(O8:O44,"B")=0,"",COUNTIF(O8:O44,"B"))</f>
        <v/>
      </c>
      <c r="P48" s="439"/>
      <c r="Q48" s="440"/>
      <c r="R48" s="440"/>
      <c r="S48" s="440"/>
      <c r="T48" s="413"/>
      <c r="U48" s="441" t="str">
        <f>IF(COUNTIF(U8:U44,"B")=0,"",COUNTIF(U8:U44,"B"))</f>
        <v/>
      </c>
      <c r="V48" s="439"/>
      <c r="W48" s="440"/>
      <c r="X48" s="440"/>
      <c r="Y48" s="440"/>
      <c r="Z48" s="413"/>
      <c r="AA48" s="441">
        <f>IF(COUNTIF(AA8:AA44,"B")=0,"",COUNTIF(AA8:AA44,"B"))</f>
        <v>1</v>
      </c>
      <c r="AB48" s="439"/>
      <c r="AC48" s="440"/>
      <c r="AD48" s="440"/>
      <c r="AE48" s="440"/>
      <c r="AF48" s="413"/>
      <c r="AG48" s="441" t="str">
        <f>IF(COUNTIF(AG8:AG44,"B")=0,"",COUNTIF(AG8:AG44,"B"))</f>
        <v/>
      </c>
      <c r="AH48" s="439"/>
      <c r="AI48" s="440"/>
      <c r="AJ48" s="440"/>
      <c r="AK48" s="440"/>
      <c r="AL48" s="413"/>
      <c r="AM48" s="441" t="str">
        <f>IF(COUNTIF(AM8:AM44,"B")=0,"",COUNTIF(AM8:AM44,"B"))</f>
        <v/>
      </c>
      <c r="AN48" s="439"/>
      <c r="AO48" s="440"/>
      <c r="AP48" s="440"/>
      <c r="AQ48" s="440"/>
      <c r="AR48" s="413"/>
      <c r="AS48" s="441" t="str">
        <f>IF(COUNTIF(AS8:AS44,"B")=0,"",COUNTIF(AS8:AS44,"B"))</f>
        <v/>
      </c>
      <c r="AT48" s="439"/>
      <c r="AU48" s="440"/>
      <c r="AV48" s="440"/>
      <c r="AW48" s="440"/>
      <c r="AX48" s="413"/>
      <c r="AY48" s="441" t="str">
        <f>IF(COUNTIF(AY8:AY44,"B")=0,"",COUNTIF(AY8:AY44,"B"))</f>
        <v/>
      </c>
      <c r="AZ48" s="442"/>
      <c r="BA48" s="440"/>
      <c r="BB48" s="440"/>
      <c r="BC48" s="440"/>
      <c r="BD48" s="413"/>
      <c r="BE48" s="443">
        <f t="shared" si="89"/>
        <v>1</v>
      </c>
      <c r="BF48" s="195"/>
      <c r="BG48" s="195"/>
    </row>
    <row r="49" spans="1:59" ht="15.75" customHeight="1" x14ac:dyDescent="0.3">
      <c r="A49" s="245"/>
      <c r="B49" s="437"/>
      <c r="C49" s="438" t="s">
        <v>220</v>
      </c>
      <c r="D49" s="439"/>
      <c r="E49" s="440"/>
      <c r="F49" s="440"/>
      <c r="G49" s="440"/>
      <c r="H49" s="413"/>
      <c r="I49" s="441" t="str">
        <f>IF(COUNTIF(I8:I44,"ÉÉ")=0,"",COUNTIF(I8:I44,"ÉÉ"))</f>
        <v/>
      </c>
      <c r="J49" s="439"/>
      <c r="K49" s="440"/>
      <c r="L49" s="440"/>
      <c r="M49" s="440"/>
      <c r="N49" s="413"/>
      <c r="O49" s="441" t="str">
        <f>IF(COUNTIF(O8:O44,"ÉÉ")=0,"",COUNTIF(O8:O44,"ÉÉ"))</f>
        <v/>
      </c>
      <c r="P49" s="439"/>
      <c r="Q49" s="440"/>
      <c r="R49" s="440"/>
      <c r="S49" s="440"/>
      <c r="T49" s="413"/>
      <c r="U49" s="441" t="str">
        <f>IF(COUNTIF(U8:U44,"ÉÉ")=0,"",COUNTIF(U8:U44,"ÉÉ"))</f>
        <v/>
      </c>
      <c r="V49" s="439"/>
      <c r="W49" s="440"/>
      <c r="X49" s="440"/>
      <c r="Y49" s="440"/>
      <c r="Z49" s="413"/>
      <c r="AA49" s="441">
        <f>IF(COUNTIF(AA8:AA44,"ÉÉ")=0,"",COUNTIF(AA8:AA44,"ÉÉ"))</f>
        <v>2</v>
      </c>
      <c r="AB49" s="439"/>
      <c r="AC49" s="440"/>
      <c r="AD49" s="440"/>
      <c r="AE49" s="440"/>
      <c r="AF49" s="413"/>
      <c r="AG49" s="441">
        <f>IF(COUNTIF(AG8:AG44,"ÉÉ")=0,"",COUNTIF(AG8:AG44,"ÉÉ"))</f>
        <v>3</v>
      </c>
      <c r="AH49" s="439"/>
      <c r="AI49" s="440"/>
      <c r="AJ49" s="440"/>
      <c r="AK49" s="440"/>
      <c r="AL49" s="413"/>
      <c r="AM49" s="441">
        <f>IF(COUNTIF(AM8:AM44,"ÉÉ")=0,"",COUNTIF(AM8:AM44,"ÉÉ"))</f>
        <v>3</v>
      </c>
      <c r="AN49" s="439"/>
      <c r="AO49" s="440"/>
      <c r="AP49" s="440"/>
      <c r="AQ49" s="440"/>
      <c r="AR49" s="413"/>
      <c r="AS49" s="441">
        <f>IF(COUNTIF(AS8:AS44,"ÉÉ")=0,"",COUNTIF(AS8:AS44,"ÉÉ"))</f>
        <v>3</v>
      </c>
      <c r="AT49" s="439"/>
      <c r="AU49" s="440"/>
      <c r="AV49" s="440"/>
      <c r="AW49" s="440"/>
      <c r="AX49" s="413"/>
      <c r="AY49" s="441" t="str">
        <f>IF(COUNTIF(AY8:AY44,"ÉÉ")=0,"",COUNTIF(AY8:AY44,"ÉÉ"))</f>
        <v/>
      </c>
      <c r="AZ49" s="442"/>
      <c r="BA49" s="440"/>
      <c r="BB49" s="440"/>
      <c r="BC49" s="440"/>
      <c r="BD49" s="413"/>
      <c r="BE49" s="443">
        <f t="shared" si="89"/>
        <v>11</v>
      </c>
      <c r="BF49" s="195"/>
      <c r="BG49" s="195"/>
    </row>
    <row r="50" spans="1:59" ht="15.75" customHeight="1" x14ac:dyDescent="0.3">
      <c r="A50" s="245"/>
      <c r="B50" s="437"/>
      <c r="C50" s="438" t="s">
        <v>221</v>
      </c>
      <c r="D50" s="444"/>
      <c r="E50" s="445"/>
      <c r="F50" s="445"/>
      <c r="G50" s="445"/>
      <c r="H50" s="446"/>
      <c r="I50" s="441" t="str">
        <f>IF(COUNTIF(I8:I44,"ÉÉ(Z)")=0,"",COUNTIF(I8:I44,"ÉÉ(Z)"))</f>
        <v/>
      </c>
      <c r="J50" s="444"/>
      <c r="K50" s="445"/>
      <c r="L50" s="445"/>
      <c r="M50" s="445"/>
      <c r="N50" s="446"/>
      <c r="O50" s="441" t="str">
        <f>IF(COUNTIF(O8:O44,"ÉÉ(Z)")=0,"",COUNTIF(O8:O44,"ÉÉ(Z)"))</f>
        <v/>
      </c>
      <c r="P50" s="444"/>
      <c r="Q50" s="445"/>
      <c r="R50" s="445"/>
      <c r="S50" s="445"/>
      <c r="T50" s="446"/>
      <c r="U50" s="441" t="str">
        <f>IF(COUNTIF(U8:U44,"ÉÉ(Z)")=0,"",COUNTIF(U8:U44,"ÉÉ(Z)"))</f>
        <v/>
      </c>
      <c r="V50" s="444"/>
      <c r="W50" s="445"/>
      <c r="X50" s="445"/>
      <c r="Y50" s="445"/>
      <c r="Z50" s="446"/>
      <c r="AA50" s="441" t="str">
        <f>IF(COUNTIF(AA8:AA44,"ÉÉ(Z)")=0,"",COUNTIF(AA8:AA44,"ÉÉ(Z)"))</f>
        <v/>
      </c>
      <c r="AB50" s="444"/>
      <c r="AC50" s="445"/>
      <c r="AD50" s="445"/>
      <c r="AE50" s="445"/>
      <c r="AF50" s="446"/>
      <c r="AG50" s="441" t="str">
        <f>IF(COUNTIF(AG8:AG44,"ÉÉ(Z)")=0,"",COUNTIF(AG8:AG44,"ÉÉ(Z)"))</f>
        <v/>
      </c>
      <c r="AH50" s="444"/>
      <c r="AI50" s="445"/>
      <c r="AJ50" s="445"/>
      <c r="AK50" s="445"/>
      <c r="AL50" s="446"/>
      <c r="AM50" s="441">
        <f>IF(COUNTIF(AM8:AM44,"ÉÉ(Z)")=0,"",COUNTIF(AM8:AM44,"ÉÉ(Z)"))</f>
        <v>1</v>
      </c>
      <c r="AN50" s="444"/>
      <c r="AO50" s="445"/>
      <c r="AP50" s="445"/>
      <c r="AQ50" s="445"/>
      <c r="AR50" s="446"/>
      <c r="AS50" s="441" t="str">
        <f>IF(COUNTIF(AS8:AS44,"ÉÉ(Z)")=0,"",COUNTIF(AS8:AS44,"ÉÉ(Z)"))</f>
        <v/>
      </c>
      <c r="AT50" s="444"/>
      <c r="AU50" s="445"/>
      <c r="AV50" s="445"/>
      <c r="AW50" s="445"/>
      <c r="AX50" s="446"/>
      <c r="AY50" s="441" t="str">
        <f>IF(COUNTIF(AY8:AY44,"ÉÉ(Z)")=0,"",COUNTIF(AY8:AY44,"ÉÉ(Z)"))</f>
        <v/>
      </c>
      <c r="AZ50" s="447"/>
      <c r="BA50" s="445"/>
      <c r="BB50" s="445"/>
      <c r="BC50" s="445"/>
      <c r="BD50" s="446"/>
      <c r="BE50" s="443">
        <f t="shared" si="89"/>
        <v>1</v>
      </c>
    </row>
    <row r="51" spans="1:59" ht="15.75" customHeight="1" x14ac:dyDescent="0.3">
      <c r="A51" s="245"/>
      <c r="B51" s="437"/>
      <c r="C51" s="438" t="s">
        <v>222</v>
      </c>
      <c r="D51" s="439"/>
      <c r="E51" s="440"/>
      <c r="F51" s="440"/>
      <c r="G51" s="440"/>
      <c r="H51" s="413"/>
      <c r="I51" s="441" t="str">
        <f>IF(COUNTIF(I8:I44,"GYJ")=0,"",COUNTIF(I8:I44,"GYJ"))</f>
        <v/>
      </c>
      <c r="J51" s="439"/>
      <c r="K51" s="440"/>
      <c r="L51" s="440"/>
      <c r="M51" s="440"/>
      <c r="N51" s="413"/>
      <c r="O51" s="441" t="str">
        <f>IF(COUNTIF(O8:O44,"GYJ")=0,"",COUNTIF(O8:O44,"GYJ"))</f>
        <v/>
      </c>
      <c r="P51" s="439"/>
      <c r="Q51" s="440"/>
      <c r="R51" s="440"/>
      <c r="S51" s="440"/>
      <c r="T51" s="413"/>
      <c r="U51" s="441">
        <f>IF(COUNTIF(U8:U44,"GYJ")=0,"",COUNTIF(U8:U44,"GYJ"))</f>
        <v>1</v>
      </c>
      <c r="V51" s="439"/>
      <c r="W51" s="440"/>
      <c r="X51" s="440"/>
      <c r="Y51" s="440"/>
      <c r="Z51" s="413"/>
      <c r="AA51" s="441">
        <f>IF(COUNTIF(AA8:AA44,"GYJ")=0,"",COUNTIF(AA8:AA44,"GYJ"))</f>
        <v>1</v>
      </c>
      <c r="AB51" s="439"/>
      <c r="AC51" s="440"/>
      <c r="AD51" s="440"/>
      <c r="AE51" s="440"/>
      <c r="AF51" s="413"/>
      <c r="AG51" s="441">
        <f>IF(COUNTIF(AG8:AG44,"GYJ")=0,"",COUNTIF(AG8:AG44,"GYJ"))</f>
        <v>2</v>
      </c>
      <c r="AH51" s="439"/>
      <c r="AI51" s="440"/>
      <c r="AJ51" s="440"/>
      <c r="AK51" s="440"/>
      <c r="AL51" s="413"/>
      <c r="AM51" s="441">
        <f>IF(COUNTIF(AM8:AM44,"GYJ")=0,"",COUNTIF(AM8:AM44,"GYJ"))</f>
        <v>2</v>
      </c>
      <c r="AN51" s="439"/>
      <c r="AO51" s="440"/>
      <c r="AP51" s="440"/>
      <c r="AQ51" s="440"/>
      <c r="AR51" s="413"/>
      <c r="AS51" s="441">
        <f>IF(COUNTIF(AS8:AS44,"GYJ")=0,"",COUNTIF(AS8:AS44,"GYJ"))</f>
        <v>3</v>
      </c>
      <c r="AT51" s="439"/>
      <c r="AU51" s="440"/>
      <c r="AV51" s="440"/>
      <c r="AW51" s="440"/>
      <c r="AX51" s="413"/>
      <c r="AY51" s="441" t="str">
        <f>IF(COUNTIF(AY8:AY44,"GYJ")=0,"",COUNTIF(AY8:AY44,"GYJ"))</f>
        <v/>
      </c>
      <c r="AZ51" s="442"/>
      <c r="BA51" s="440"/>
      <c r="BB51" s="440"/>
      <c r="BC51" s="440"/>
      <c r="BD51" s="413"/>
      <c r="BE51" s="443">
        <f t="shared" si="89"/>
        <v>9</v>
      </c>
    </row>
    <row r="52" spans="1:59" ht="15.75" customHeight="1" x14ac:dyDescent="0.3">
      <c r="A52" s="245"/>
      <c r="B52" s="448"/>
      <c r="C52" s="438" t="s">
        <v>223</v>
      </c>
      <c r="D52" s="439"/>
      <c r="E52" s="440"/>
      <c r="F52" s="440"/>
      <c r="G52" s="440"/>
      <c r="H52" s="413"/>
      <c r="I52" s="441" t="str">
        <f>IF(COUNTIF(I8:I44,"GYJ(Z)")=0,"",COUNTIF(I8:I44,"GYJ(Z)"))</f>
        <v/>
      </c>
      <c r="J52" s="439"/>
      <c r="K52" s="440"/>
      <c r="L52" s="440"/>
      <c r="M52" s="440"/>
      <c r="N52" s="413"/>
      <c r="O52" s="441" t="str">
        <f>IF(COUNTIF(O8:O44,"GYJ(Z)")=0,"",COUNTIF(O8:O44,"GYJ(Z)"))</f>
        <v/>
      </c>
      <c r="P52" s="439"/>
      <c r="Q52" s="440"/>
      <c r="R52" s="440"/>
      <c r="S52" s="440"/>
      <c r="T52" s="413"/>
      <c r="U52" s="441" t="str">
        <f>IF(COUNTIF(U8:U44,"GYJ(Z)")=0,"",COUNTIF(U8:U44,"GYJ(Z)"))</f>
        <v/>
      </c>
      <c r="V52" s="439"/>
      <c r="W52" s="440"/>
      <c r="X52" s="440"/>
      <c r="Y52" s="440"/>
      <c r="Z52" s="413"/>
      <c r="AA52" s="441" t="str">
        <f>IF(COUNTIF(AA8:AA44,"GYJ(Z)")=0,"",COUNTIF(AA8:AA44,"GYJ(Z)"))</f>
        <v/>
      </c>
      <c r="AB52" s="439"/>
      <c r="AC52" s="440"/>
      <c r="AD52" s="440"/>
      <c r="AE52" s="440"/>
      <c r="AF52" s="413"/>
      <c r="AG52" s="441" t="str">
        <f>IF(COUNTIF(AG8:AG44,"GYJ(Z)")=0,"",COUNTIF(AG8:AG44,"GYJ(Z)"))</f>
        <v/>
      </c>
      <c r="AH52" s="439"/>
      <c r="AI52" s="440"/>
      <c r="AJ52" s="440"/>
      <c r="AK52" s="440"/>
      <c r="AL52" s="413"/>
      <c r="AM52" s="441" t="str">
        <f>IF(COUNTIF(AM8:AM44,"GYJ(Z)")=0,"",COUNTIF(AM8:AM44,"GYJ(Z)"))</f>
        <v/>
      </c>
      <c r="AN52" s="439"/>
      <c r="AO52" s="440"/>
      <c r="AP52" s="440"/>
      <c r="AQ52" s="440"/>
      <c r="AR52" s="413"/>
      <c r="AS52" s="441" t="str">
        <f>IF(COUNTIF(AS8:AS44,"GYJ(Z)")=0,"",COUNTIF(AS8:AS44,"GYJ(Z)"))</f>
        <v/>
      </c>
      <c r="AT52" s="439"/>
      <c r="AU52" s="440"/>
      <c r="AV52" s="440"/>
      <c r="AW52" s="440"/>
      <c r="AX52" s="413"/>
      <c r="AY52" s="441">
        <f>IF(COUNTIF(AY8:AY44,"GYJ(Z)")=0,"",COUNTIF(AY8:AY44,"GYJ(Z)"))</f>
        <v>1</v>
      </c>
      <c r="AZ52" s="442"/>
      <c r="BA52" s="440"/>
      <c r="BB52" s="440"/>
      <c r="BC52" s="440"/>
      <c r="BD52" s="413"/>
      <c r="BE52" s="443">
        <f t="shared" si="89"/>
        <v>1</v>
      </c>
    </row>
    <row r="53" spans="1:59" ht="15.75" customHeight="1" x14ac:dyDescent="0.3">
      <c r="A53" s="245"/>
      <c r="B53" s="437"/>
      <c r="C53" s="449" t="s">
        <v>224</v>
      </c>
      <c r="D53" s="439"/>
      <c r="E53" s="440"/>
      <c r="F53" s="440"/>
      <c r="G53" s="440"/>
      <c r="H53" s="413"/>
      <c r="I53" s="441" t="str">
        <f>IF(COUNTIF(I8:I44,"K")=0,"",COUNTIF(I8:I44,"K"))</f>
        <v/>
      </c>
      <c r="J53" s="439"/>
      <c r="K53" s="440"/>
      <c r="L53" s="440"/>
      <c r="M53" s="440"/>
      <c r="N53" s="413"/>
      <c r="O53" s="441" t="str">
        <f>IF(COUNTIF(O8:O44,"K")=0,"",COUNTIF(O8:O44,"K"))</f>
        <v/>
      </c>
      <c r="P53" s="439"/>
      <c r="Q53" s="440"/>
      <c r="R53" s="440"/>
      <c r="S53" s="440"/>
      <c r="T53" s="413"/>
      <c r="U53" s="441" t="str">
        <f>IF(COUNTIF(U8:U44,"K")=0,"",COUNTIF(U8:U44,"K"))</f>
        <v/>
      </c>
      <c r="V53" s="439"/>
      <c r="W53" s="440"/>
      <c r="X53" s="440"/>
      <c r="Y53" s="440"/>
      <c r="Z53" s="413"/>
      <c r="AA53" s="441" t="str">
        <f>IF(COUNTIF(AA8:AA44,"K")=0,"",COUNTIF(AA8:AA44,"K"))</f>
        <v/>
      </c>
      <c r="AB53" s="439"/>
      <c r="AC53" s="440"/>
      <c r="AD53" s="440"/>
      <c r="AE53" s="440"/>
      <c r="AF53" s="413"/>
      <c r="AG53" s="441">
        <f>IF(COUNTIF(AG8:AG44,"K")=0,"",COUNTIF(AG8:AG44,"K"))</f>
        <v>1</v>
      </c>
      <c r="AH53" s="439"/>
      <c r="AI53" s="440"/>
      <c r="AJ53" s="440"/>
      <c r="AK53" s="440"/>
      <c r="AL53" s="413"/>
      <c r="AM53" s="441" t="str">
        <f>IF(COUNTIF(AM8:AM44,"K")=0,"",COUNTIF(AM8:AM44,"K"))</f>
        <v/>
      </c>
      <c r="AN53" s="439"/>
      <c r="AO53" s="440"/>
      <c r="AP53" s="440"/>
      <c r="AQ53" s="440"/>
      <c r="AR53" s="413"/>
      <c r="AS53" s="441" t="str">
        <f>IF(COUNTIF(AS8:AS44,"K")=0,"",COUNTIF(AS8:AS44,"K"))</f>
        <v/>
      </c>
      <c r="AT53" s="439"/>
      <c r="AU53" s="440"/>
      <c r="AV53" s="440"/>
      <c r="AW53" s="440"/>
      <c r="AX53" s="413"/>
      <c r="AY53" s="441" t="str">
        <f>IF(COUNTIF(AY8:AY44,"K")=0,"",COUNTIF(AY8:AY44,"K"))</f>
        <v/>
      </c>
      <c r="AZ53" s="442"/>
      <c r="BA53" s="440"/>
      <c r="BB53" s="440"/>
      <c r="BC53" s="440"/>
      <c r="BD53" s="413"/>
      <c r="BE53" s="443">
        <f t="shared" si="89"/>
        <v>1</v>
      </c>
    </row>
    <row r="54" spans="1:59" ht="15.75" customHeight="1" x14ac:dyDescent="0.3">
      <c r="A54" s="245"/>
      <c r="B54" s="437"/>
      <c r="C54" s="449" t="s">
        <v>225</v>
      </c>
      <c r="D54" s="439"/>
      <c r="E54" s="440"/>
      <c r="F54" s="440"/>
      <c r="G54" s="440"/>
      <c r="H54" s="413"/>
      <c r="I54" s="441" t="str">
        <f>IF(COUNTIF(I8:I44,"K(Z)")=0,"",COUNTIF(I8:I44,"K(Z)"))</f>
        <v/>
      </c>
      <c r="J54" s="439"/>
      <c r="K54" s="440"/>
      <c r="L54" s="440"/>
      <c r="M54" s="440"/>
      <c r="N54" s="413"/>
      <c r="O54" s="441" t="str">
        <f>IF(COUNTIF(O8:O44,"K(Z)")=0,"",COUNTIF(O8:O44,"K(Z)"))</f>
        <v/>
      </c>
      <c r="P54" s="439"/>
      <c r="Q54" s="440"/>
      <c r="R54" s="440"/>
      <c r="S54" s="440"/>
      <c r="T54" s="413"/>
      <c r="U54" s="441" t="str">
        <f>IF(COUNTIF(U8:U44,"K(Z)")=0,"",COUNTIF(U8:U44,"K(Z)"))</f>
        <v/>
      </c>
      <c r="V54" s="439"/>
      <c r="W54" s="440"/>
      <c r="X54" s="440"/>
      <c r="Y54" s="440"/>
      <c r="Z54" s="413"/>
      <c r="AA54" s="441" t="str">
        <f>IF(COUNTIF(AA8:AA44,"K(Z)")=0,"",COUNTIF(AA8:AA44,"K(Z)"))</f>
        <v/>
      </c>
      <c r="AB54" s="439"/>
      <c r="AC54" s="440"/>
      <c r="AD54" s="440"/>
      <c r="AE54" s="440"/>
      <c r="AF54" s="413"/>
      <c r="AG54" s="441" t="str">
        <f>IF(COUNTIF(AG8:AG44,"K(Z)")=0,"",COUNTIF(AG8:AG44,"K(Z)"))</f>
        <v/>
      </c>
      <c r="AH54" s="439"/>
      <c r="AI54" s="440"/>
      <c r="AJ54" s="440"/>
      <c r="AK54" s="440"/>
      <c r="AL54" s="413"/>
      <c r="AM54" s="441">
        <f>IF(COUNTIF(AM8:AM44,"K(Z)")=0,"",COUNTIF(AM8:AM44,"K(Z)"))</f>
        <v>1</v>
      </c>
      <c r="AN54" s="439"/>
      <c r="AO54" s="440"/>
      <c r="AP54" s="440"/>
      <c r="AQ54" s="440"/>
      <c r="AR54" s="413"/>
      <c r="AS54" s="441" t="str">
        <f>IF(COUNTIF(AS8:AS44,"K(Z)")=0,"",COUNTIF(AS8:AS44,"K(Z)"))</f>
        <v/>
      </c>
      <c r="AT54" s="439"/>
      <c r="AU54" s="440"/>
      <c r="AV54" s="440"/>
      <c r="AW54" s="440"/>
      <c r="AX54" s="413"/>
      <c r="AY54" s="441" t="str">
        <f>IF(COUNTIF(AY8:AY44,"K(Z)")=0,"",COUNTIF(AY8:AY44,"K(Z)"))</f>
        <v/>
      </c>
      <c r="AZ54" s="442"/>
      <c r="BA54" s="440"/>
      <c r="BB54" s="440"/>
      <c r="BC54" s="440"/>
      <c r="BD54" s="413"/>
      <c r="BE54" s="443">
        <f t="shared" si="89"/>
        <v>1</v>
      </c>
    </row>
    <row r="55" spans="1:59" ht="15.75" customHeight="1" x14ac:dyDescent="0.3">
      <c r="A55" s="245"/>
      <c r="B55" s="437"/>
      <c r="C55" s="438" t="s">
        <v>226</v>
      </c>
      <c r="D55" s="439"/>
      <c r="E55" s="440"/>
      <c r="F55" s="440"/>
      <c r="G55" s="440"/>
      <c r="H55" s="413"/>
      <c r="I55" s="441" t="str">
        <f>IF(COUNTIF(I8:I44,"AV")=0,"",COUNTIF(I8:I44,"AV"))</f>
        <v/>
      </c>
      <c r="J55" s="439"/>
      <c r="K55" s="440"/>
      <c r="L55" s="440"/>
      <c r="M55" s="440"/>
      <c r="N55" s="413"/>
      <c r="O55" s="441" t="str">
        <f>IF(COUNTIF(O8:O44,"AV")=0,"",COUNTIF(O8:O44,"AV"))</f>
        <v/>
      </c>
      <c r="P55" s="439"/>
      <c r="Q55" s="440"/>
      <c r="R55" s="440"/>
      <c r="S55" s="440"/>
      <c r="T55" s="413"/>
      <c r="U55" s="441" t="str">
        <f>IF(COUNTIF(U8:U44,"AV")=0,"",COUNTIF(U8:U44,"AV"))</f>
        <v/>
      </c>
      <c r="V55" s="439"/>
      <c r="W55" s="440"/>
      <c r="X55" s="440"/>
      <c r="Y55" s="440"/>
      <c r="Z55" s="413"/>
      <c r="AA55" s="441" t="str">
        <f>IF(COUNTIF(AA8:AA44,"AV")=0,"",COUNTIF(AA8:AA44,"AV"))</f>
        <v/>
      </c>
      <c r="AB55" s="439"/>
      <c r="AC55" s="440"/>
      <c r="AD55" s="440"/>
      <c r="AE55" s="440"/>
      <c r="AF55" s="413"/>
      <c r="AG55" s="441" t="str">
        <f>IF(COUNTIF(AG8:AG44,"AV")=0,"",COUNTIF(AG8:AG44,"AV"))</f>
        <v/>
      </c>
      <c r="AH55" s="439"/>
      <c r="AI55" s="440"/>
      <c r="AJ55" s="440"/>
      <c r="AK55" s="440"/>
      <c r="AL55" s="413"/>
      <c r="AM55" s="441" t="str">
        <f>IF(COUNTIF(AM8:AM44,"AV")=0,"",COUNTIF(AM8:AM44,"AV"))</f>
        <v/>
      </c>
      <c r="AN55" s="439"/>
      <c r="AO55" s="440"/>
      <c r="AP55" s="440"/>
      <c r="AQ55" s="440"/>
      <c r="AR55" s="413"/>
      <c r="AS55" s="441" t="str">
        <f>IF(COUNTIF(AS8:AS44,"AV")=0,"",COUNTIF(AS8:AS44,"AV"))</f>
        <v/>
      </c>
      <c r="AT55" s="439"/>
      <c r="AU55" s="440"/>
      <c r="AV55" s="440"/>
      <c r="AW55" s="440"/>
      <c r="AX55" s="413"/>
      <c r="AY55" s="441" t="str">
        <f>IF(COUNTIF(AY8:AY44,"AV")=0,"",COUNTIF(AY8:AY44,"AV"))</f>
        <v/>
      </c>
      <c r="AZ55" s="442"/>
      <c r="BA55" s="440"/>
      <c r="BB55" s="440"/>
      <c r="BC55" s="440"/>
      <c r="BD55" s="413"/>
      <c r="BE55" s="443" t="str">
        <f t="shared" si="89"/>
        <v/>
      </c>
    </row>
    <row r="56" spans="1:59" ht="15.75" customHeight="1" x14ac:dyDescent="0.3">
      <c r="A56" s="245"/>
      <c r="B56" s="437"/>
      <c r="C56" s="438" t="s">
        <v>227</v>
      </c>
      <c r="D56" s="439"/>
      <c r="E56" s="440"/>
      <c r="F56" s="440"/>
      <c r="G56" s="440"/>
      <c r="H56" s="413"/>
      <c r="I56" s="441" t="str">
        <f>IF(COUNTIF(I8:I44,"KV")=0,"",COUNTIF(I8:I44,"KV"))</f>
        <v/>
      </c>
      <c r="J56" s="439"/>
      <c r="K56" s="440"/>
      <c r="L56" s="440"/>
      <c r="M56" s="440"/>
      <c r="N56" s="413"/>
      <c r="O56" s="441" t="str">
        <f>IF(COUNTIF(O8:O44,"KV")=0,"",COUNTIF(O8:O44,"KV"))</f>
        <v/>
      </c>
      <c r="P56" s="439"/>
      <c r="Q56" s="440"/>
      <c r="R56" s="440"/>
      <c r="S56" s="440"/>
      <c r="T56" s="413"/>
      <c r="U56" s="441" t="str">
        <f>IF(COUNTIF(U8:U44,"KV")=0,"",COUNTIF(U8:U44,"KV"))</f>
        <v/>
      </c>
      <c r="V56" s="439"/>
      <c r="W56" s="440"/>
      <c r="X56" s="440"/>
      <c r="Y56" s="440"/>
      <c r="Z56" s="413"/>
      <c r="AA56" s="441" t="str">
        <f>IF(COUNTIF(AA8:AA44,"KV")=0,"",COUNTIF(AA8:AA44,"KV"))</f>
        <v/>
      </c>
      <c r="AB56" s="439"/>
      <c r="AC56" s="440"/>
      <c r="AD56" s="440"/>
      <c r="AE56" s="440"/>
      <c r="AF56" s="413"/>
      <c r="AG56" s="441" t="str">
        <f>IF(COUNTIF(AG8:AG44,"KV")=0,"",COUNTIF(AG8:AG44,"KV"))</f>
        <v/>
      </c>
      <c r="AH56" s="439"/>
      <c r="AI56" s="440"/>
      <c r="AJ56" s="440"/>
      <c r="AK56" s="440"/>
      <c r="AL56" s="413"/>
      <c r="AM56" s="441" t="str">
        <f>IF(COUNTIF(AM8:AM44,"KV")=0,"",COUNTIF(AM8:AM44,"KV"))</f>
        <v/>
      </c>
      <c r="AN56" s="439"/>
      <c r="AO56" s="440"/>
      <c r="AP56" s="440"/>
      <c r="AQ56" s="440"/>
      <c r="AR56" s="413"/>
      <c r="AS56" s="441" t="str">
        <f>IF(COUNTIF(AS8:AS44,"KV")=0,"",COUNTIF(AS8:AS44,"KV"))</f>
        <v/>
      </c>
      <c r="AT56" s="439"/>
      <c r="AU56" s="440"/>
      <c r="AV56" s="440"/>
      <c r="AW56" s="440"/>
      <c r="AX56" s="413"/>
      <c r="AY56" s="441" t="str">
        <f>IF(COUNTIF(AY8:AY44,"KV")=0,"",COUNTIF(AY8:AY44,"KV"))</f>
        <v/>
      </c>
      <c r="AZ56" s="442"/>
      <c r="BA56" s="440"/>
      <c r="BB56" s="440"/>
      <c r="BC56" s="440"/>
      <c r="BD56" s="413"/>
      <c r="BE56" s="443" t="str">
        <f t="shared" si="89"/>
        <v/>
      </c>
    </row>
    <row r="57" spans="1:59" ht="15.75" customHeight="1" x14ac:dyDescent="0.3">
      <c r="A57" s="245"/>
      <c r="B57" s="437"/>
      <c r="C57" s="438" t="s">
        <v>228</v>
      </c>
      <c r="D57" s="450"/>
      <c r="E57" s="451"/>
      <c r="F57" s="451"/>
      <c r="G57" s="451"/>
      <c r="H57" s="422"/>
      <c r="I57" s="441" t="str">
        <f>IF(COUNTIF(I8:I44,"SZG")=0,"",COUNTIF(I8:I44,"SZG"))</f>
        <v/>
      </c>
      <c r="J57" s="450"/>
      <c r="K57" s="451"/>
      <c r="L57" s="451"/>
      <c r="M57" s="451"/>
      <c r="N57" s="422"/>
      <c r="O57" s="441" t="str">
        <f>IF(COUNTIF(O8:O44,"SZG")=0,"",COUNTIF(O8:O44,"SZG"))</f>
        <v/>
      </c>
      <c r="P57" s="450"/>
      <c r="Q57" s="451"/>
      <c r="R57" s="451"/>
      <c r="S57" s="451"/>
      <c r="T57" s="422"/>
      <c r="U57" s="441" t="str">
        <f>IF(COUNTIF(U8:U44,"SZG")=0,"",COUNTIF(U8:U44,"SZG"))</f>
        <v/>
      </c>
      <c r="V57" s="450"/>
      <c r="W57" s="451"/>
      <c r="X57" s="451"/>
      <c r="Y57" s="451"/>
      <c r="Z57" s="422"/>
      <c r="AA57" s="441" t="str">
        <f>IF(COUNTIF(AA8:AA44,"SZG")=0,"",COUNTIF(AA8:AA44,"SZG"))</f>
        <v/>
      </c>
      <c r="AB57" s="450"/>
      <c r="AC57" s="451"/>
      <c r="AD57" s="451"/>
      <c r="AE57" s="451"/>
      <c r="AF57" s="422"/>
      <c r="AG57" s="441" t="str">
        <f>IF(COUNTIF(AG8:AG44,"SZG")=0,"",COUNTIF(AG8:AG44,"SZG"))</f>
        <v/>
      </c>
      <c r="AH57" s="450"/>
      <c r="AI57" s="451"/>
      <c r="AJ57" s="451"/>
      <c r="AK57" s="451"/>
      <c r="AL57" s="422"/>
      <c r="AM57" s="441" t="str">
        <f>IF(COUNTIF(AM8:AM44,"SZG")=0,"",COUNTIF(AM8:AM44,"SZG"))</f>
        <v/>
      </c>
      <c r="AN57" s="450"/>
      <c r="AO57" s="451"/>
      <c r="AP57" s="451"/>
      <c r="AQ57" s="451"/>
      <c r="AR57" s="422"/>
      <c r="AS57" s="441" t="str">
        <f>IF(COUNTIF(AS8:AS44,"SZG")=0,"",COUNTIF(AS8:AS44,"SZG"))</f>
        <v/>
      </c>
      <c r="AT57" s="450"/>
      <c r="AU57" s="451"/>
      <c r="AV57" s="451"/>
      <c r="AW57" s="451"/>
      <c r="AX57" s="422"/>
      <c r="AY57" s="441" t="str">
        <f>IF(COUNTIF(AY8:AY44,"SZG")=0,"",COUNTIF(AY8:AY44,"SZG"))</f>
        <v/>
      </c>
      <c r="AZ57" s="442"/>
      <c r="BA57" s="440"/>
      <c r="BB57" s="440"/>
      <c r="BC57" s="440"/>
      <c r="BD57" s="413"/>
      <c r="BE57" s="443" t="str">
        <f t="shared" si="89"/>
        <v/>
      </c>
    </row>
    <row r="58" spans="1:59" ht="15.75" customHeight="1" x14ac:dyDescent="0.3">
      <c r="A58" s="245"/>
      <c r="B58" s="437"/>
      <c r="C58" s="438" t="s">
        <v>229</v>
      </c>
      <c r="D58" s="450"/>
      <c r="E58" s="451"/>
      <c r="F58" s="451"/>
      <c r="G58" s="451"/>
      <c r="H58" s="422"/>
      <c r="I58" s="441" t="str">
        <f>IF(COUNTIF(I8:I44,"ZV")=0,"",COUNTIF(I8:I44,"ZV"))</f>
        <v/>
      </c>
      <c r="J58" s="450"/>
      <c r="K58" s="451"/>
      <c r="L58" s="451"/>
      <c r="M58" s="451"/>
      <c r="N58" s="422"/>
      <c r="O58" s="441" t="str">
        <f>IF(COUNTIF(O8:O44,"ZV")=0,"",COUNTIF(O8:O44,"ZV"))</f>
        <v/>
      </c>
      <c r="P58" s="450"/>
      <c r="Q58" s="451"/>
      <c r="R58" s="451"/>
      <c r="S58" s="451"/>
      <c r="T58" s="422"/>
      <c r="U58" s="441" t="str">
        <f>IF(COUNTIF(U8:U44,"ZV")=0,"",COUNTIF(U8:U44,"ZV"))</f>
        <v/>
      </c>
      <c r="V58" s="450"/>
      <c r="W58" s="451"/>
      <c r="X58" s="451"/>
      <c r="Y58" s="451"/>
      <c r="Z58" s="422"/>
      <c r="AA58" s="441" t="str">
        <f>IF(COUNTIF(AA8:AA44,"ZV")=0,"",COUNTIF(AA8:AA44,"ZV"))</f>
        <v/>
      </c>
      <c r="AB58" s="450"/>
      <c r="AC58" s="451"/>
      <c r="AD58" s="451"/>
      <c r="AE58" s="451"/>
      <c r="AF58" s="422"/>
      <c r="AG58" s="441" t="str">
        <f>IF(COUNTIF(AG8:AG44,"ZV")=0,"",COUNTIF(AG8:AG44,"ZV"))</f>
        <v/>
      </c>
      <c r="AH58" s="450"/>
      <c r="AI58" s="451"/>
      <c r="AJ58" s="451"/>
      <c r="AK58" s="451"/>
      <c r="AL58" s="422"/>
      <c r="AM58" s="441" t="str">
        <f>IF(COUNTIF(AM8:AM44,"ZV")=0,"",COUNTIF(AM8:AM44,"ZV"))</f>
        <v/>
      </c>
      <c r="AN58" s="450"/>
      <c r="AO58" s="451"/>
      <c r="AP58" s="451"/>
      <c r="AQ58" s="451"/>
      <c r="AR58" s="422"/>
      <c r="AS58" s="441" t="str">
        <f>IF(COUNTIF(AS8:AS44,"ZV")=0,"",COUNTIF(AS8:AS44,"ZV"))</f>
        <v/>
      </c>
      <c r="AT58" s="450"/>
      <c r="AU58" s="451"/>
      <c r="AV58" s="451"/>
      <c r="AW58" s="451"/>
      <c r="AX58" s="422"/>
      <c r="AY58" s="441" t="str">
        <f>IF(COUNTIF(AY8:AY44,"ZV")=0,"",COUNTIF(AY8:AY44,"ZV"))</f>
        <v/>
      </c>
      <c r="AZ58" s="442"/>
      <c r="BA58" s="440"/>
      <c r="BB58" s="440"/>
      <c r="BC58" s="440"/>
      <c r="BD58" s="413"/>
      <c r="BE58" s="443" t="str">
        <f t="shared" si="89"/>
        <v/>
      </c>
    </row>
    <row r="59" spans="1:59" ht="15.75" customHeight="1" thickBot="1" x14ac:dyDescent="0.35">
      <c r="A59" s="452"/>
      <c r="B59" s="453"/>
      <c r="C59" s="454" t="s">
        <v>230</v>
      </c>
      <c r="D59" s="455"/>
      <c r="E59" s="456"/>
      <c r="F59" s="456"/>
      <c r="G59" s="456"/>
      <c r="H59" s="457"/>
      <c r="I59" s="458" t="str">
        <f>IF(SUM(I47:I58)=0,"",SUM(I47:I58))</f>
        <v/>
      </c>
      <c r="J59" s="455"/>
      <c r="K59" s="456"/>
      <c r="L59" s="456"/>
      <c r="M59" s="456"/>
      <c r="N59" s="457"/>
      <c r="O59" s="458" t="str">
        <f>IF(SUM(O47:O58)=0,"",SUM(O47:O58))</f>
        <v/>
      </c>
      <c r="P59" s="455"/>
      <c r="Q59" s="456"/>
      <c r="R59" s="456"/>
      <c r="S59" s="456"/>
      <c r="T59" s="457"/>
      <c r="U59" s="458">
        <f>IF(SUM(U47:U58)=0,"",SUM(U47:U58))</f>
        <v>1</v>
      </c>
      <c r="V59" s="455"/>
      <c r="W59" s="456"/>
      <c r="X59" s="456"/>
      <c r="Y59" s="456"/>
      <c r="Z59" s="457"/>
      <c r="AA59" s="458">
        <f>IF(SUM(AA47:AA58)=0,"",SUM(AA47:AA58))</f>
        <v>4</v>
      </c>
      <c r="AB59" s="455"/>
      <c r="AC59" s="456"/>
      <c r="AD59" s="456"/>
      <c r="AE59" s="456"/>
      <c r="AF59" s="457"/>
      <c r="AG59" s="458">
        <f>IF(SUM(AG47:AG58)=0,"",SUM(AG47:AG58))</f>
        <v>6</v>
      </c>
      <c r="AH59" s="455"/>
      <c r="AI59" s="456"/>
      <c r="AJ59" s="456"/>
      <c r="AK59" s="456"/>
      <c r="AL59" s="457"/>
      <c r="AM59" s="458">
        <f>IF(SUM(AM47:AM58)=0,"",SUM(AM47:AM58))</f>
        <v>7</v>
      </c>
      <c r="AN59" s="455"/>
      <c r="AO59" s="456"/>
      <c r="AP59" s="456"/>
      <c r="AQ59" s="456"/>
      <c r="AR59" s="457"/>
      <c r="AS59" s="458">
        <f>IF(SUM(AS47:AS58)=0,"",SUM(AS47:AS58))</f>
        <v>6</v>
      </c>
      <c r="AT59" s="455"/>
      <c r="AU59" s="456"/>
      <c r="AV59" s="456"/>
      <c r="AW59" s="456"/>
      <c r="AX59" s="457"/>
      <c r="AY59" s="458">
        <f>IF(SUM(AY47:AY58)=0,"",SUM(AY47:AY58))</f>
        <v>1</v>
      </c>
      <c r="AZ59" s="459"/>
      <c r="BA59" s="456"/>
      <c r="BB59" s="456"/>
      <c r="BC59" s="456"/>
      <c r="BD59" s="457"/>
      <c r="BE59" s="460">
        <f t="shared" si="89"/>
        <v>25</v>
      </c>
    </row>
    <row r="60" spans="1:59" ht="15.75" customHeight="1" thickTop="1" x14ac:dyDescent="0.3">
      <c r="B60" s="112"/>
      <c r="C60" s="112"/>
    </row>
    <row r="61" spans="1:59" ht="15.75" customHeight="1" x14ac:dyDescent="0.3">
      <c r="B61" s="112"/>
      <c r="C61" s="112"/>
    </row>
    <row r="62" spans="1:59" ht="15.75" customHeight="1" x14ac:dyDescent="0.3">
      <c r="B62" s="112"/>
      <c r="C62" s="112"/>
    </row>
    <row r="63" spans="1:59" ht="15.75" customHeight="1" x14ac:dyDescent="0.3">
      <c r="B63" s="112"/>
      <c r="C63" s="112"/>
    </row>
    <row r="64" spans="1:59" ht="15.75" customHeight="1" x14ac:dyDescent="0.3">
      <c r="B64" s="112"/>
      <c r="C64" s="112"/>
    </row>
    <row r="65" spans="2:3" ht="15.75" customHeight="1" x14ac:dyDescent="0.3">
      <c r="B65" s="112"/>
      <c r="C65" s="112"/>
    </row>
    <row r="66" spans="2:3" ht="15.75" customHeight="1" x14ac:dyDescent="0.3">
      <c r="B66" s="112"/>
      <c r="C66" s="112"/>
    </row>
    <row r="67" spans="2:3" ht="15.75" customHeight="1" x14ac:dyDescent="0.3">
      <c r="B67" s="112"/>
      <c r="C67" s="112"/>
    </row>
    <row r="68" spans="2:3" ht="15.75" customHeight="1" x14ac:dyDescent="0.3">
      <c r="B68" s="112"/>
      <c r="C68" s="112"/>
    </row>
    <row r="69" spans="2:3" ht="15.75" customHeight="1" x14ac:dyDescent="0.3">
      <c r="B69" s="112"/>
      <c r="C69" s="112"/>
    </row>
    <row r="70" spans="2:3" ht="15.75" customHeight="1" x14ac:dyDescent="0.3">
      <c r="B70" s="112"/>
      <c r="C70" s="112"/>
    </row>
    <row r="71" spans="2:3" ht="15.75" customHeight="1" x14ac:dyDescent="0.3">
      <c r="B71" s="112"/>
      <c r="C71" s="112"/>
    </row>
    <row r="72" spans="2:3" ht="15.75" customHeight="1" x14ac:dyDescent="0.3">
      <c r="B72" s="112"/>
      <c r="C72" s="112"/>
    </row>
    <row r="73" spans="2:3" ht="15.75" customHeight="1" x14ac:dyDescent="0.3">
      <c r="B73" s="112"/>
      <c r="C73" s="112"/>
    </row>
    <row r="74" spans="2:3" ht="15.75" customHeight="1" x14ac:dyDescent="0.3">
      <c r="B74" s="112"/>
      <c r="C74" s="112"/>
    </row>
    <row r="75" spans="2:3" ht="15.75" customHeight="1" x14ac:dyDescent="0.3">
      <c r="B75" s="112"/>
      <c r="C75" s="112"/>
    </row>
    <row r="76" spans="2:3" ht="15.75" customHeight="1" x14ac:dyDescent="0.3">
      <c r="B76" s="112"/>
      <c r="C76" s="112"/>
    </row>
    <row r="77" spans="2:3" ht="15.75" customHeight="1" x14ac:dyDescent="0.3">
      <c r="B77" s="112"/>
      <c r="C77" s="112"/>
    </row>
    <row r="78" spans="2:3" ht="15.75" customHeight="1" x14ac:dyDescent="0.3">
      <c r="B78" s="112"/>
      <c r="C78" s="112"/>
    </row>
    <row r="79" spans="2:3" ht="15.75" customHeight="1" x14ac:dyDescent="0.3">
      <c r="B79" s="112"/>
      <c r="C79" s="112"/>
    </row>
    <row r="80" spans="2:3" ht="15.75" customHeight="1" x14ac:dyDescent="0.3">
      <c r="B80" s="112"/>
      <c r="C80" s="112"/>
    </row>
    <row r="81" spans="2:3" ht="15.75" customHeight="1" x14ac:dyDescent="0.3">
      <c r="B81" s="112"/>
      <c r="C81" s="112"/>
    </row>
    <row r="82" spans="2:3" ht="15.75" customHeight="1" x14ac:dyDescent="0.3">
      <c r="B82" s="112"/>
      <c r="C82" s="112"/>
    </row>
    <row r="83" spans="2:3" ht="15.75" customHeight="1" x14ac:dyDescent="0.3">
      <c r="B83" s="112"/>
      <c r="C83" s="112"/>
    </row>
    <row r="84" spans="2:3" ht="15.75" customHeight="1" x14ac:dyDescent="0.3">
      <c r="B84" s="112"/>
      <c r="C84" s="112"/>
    </row>
    <row r="85" spans="2:3" ht="15.75" customHeight="1" x14ac:dyDescent="0.3">
      <c r="B85" s="112"/>
      <c r="C85" s="112"/>
    </row>
    <row r="86" spans="2:3" ht="15.75" customHeight="1" x14ac:dyDescent="0.3">
      <c r="B86" s="112"/>
      <c r="C86" s="112"/>
    </row>
    <row r="87" spans="2:3" ht="15.75" customHeight="1" x14ac:dyDescent="0.3">
      <c r="B87" s="112"/>
      <c r="C87" s="112"/>
    </row>
    <row r="88" spans="2:3" ht="15.75" customHeight="1" x14ac:dyDescent="0.3">
      <c r="B88" s="112"/>
      <c r="C88" s="112"/>
    </row>
    <row r="89" spans="2:3" ht="15.75" customHeight="1" x14ac:dyDescent="0.3">
      <c r="B89" s="112"/>
      <c r="C89" s="112"/>
    </row>
    <row r="90" spans="2:3" ht="15.75" customHeight="1" x14ac:dyDescent="0.3">
      <c r="B90" s="112"/>
      <c r="C90" s="112"/>
    </row>
    <row r="91" spans="2:3" ht="15.75" customHeight="1" x14ac:dyDescent="0.3">
      <c r="B91" s="112"/>
      <c r="C91" s="112"/>
    </row>
    <row r="92" spans="2:3" ht="15.75" customHeight="1" x14ac:dyDescent="0.3">
      <c r="B92" s="112"/>
      <c r="C92" s="112"/>
    </row>
    <row r="93" spans="2:3" ht="15.75" customHeight="1" x14ac:dyDescent="0.3">
      <c r="B93" s="112"/>
      <c r="C93" s="112"/>
    </row>
    <row r="94" spans="2:3" ht="15.75" customHeight="1" x14ac:dyDescent="0.3">
      <c r="B94" s="112"/>
      <c r="C94" s="112"/>
    </row>
    <row r="95" spans="2:3" ht="15.75" customHeight="1" x14ac:dyDescent="0.3">
      <c r="B95" s="112"/>
      <c r="C95" s="112"/>
    </row>
    <row r="96" spans="2:3" ht="15.75" customHeight="1" x14ac:dyDescent="0.3">
      <c r="B96" s="112"/>
      <c r="C96" s="112"/>
    </row>
    <row r="97" spans="2:3" ht="15.75" customHeight="1" x14ac:dyDescent="0.3">
      <c r="B97" s="112"/>
      <c r="C97" s="112"/>
    </row>
    <row r="98" spans="2:3" ht="15.75" customHeight="1" x14ac:dyDescent="0.3">
      <c r="B98" s="112"/>
      <c r="C98" s="112"/>
    </row>
    <row r="99" spans="2:3" ht="15.75" customHeight="1" x14ac:dyDescent="0.3">
      <c r="B99" s="112"/>
      <c r="C99" s="112"/>
    </row>
    <row r="100" spans="2:3" ht="15.75" customHeight="1" x14ac:dyDescent="0.3">
      <c r="B100" s="112"/>
      <c r="C100" s="112"/>
    </row>
    <row r="101" spans="2:3" ht="15.75" customHeight="1" x14ac:dyDescent="0.3">
      <c r="B101" s="112"/>
      <c r="C101" s="112"/>
    </row>
    <row r="102" spans="2:3" ht="15.75" customHeight="1" x14ac:dyDescent="0.3">
      <c r="B102" s="112"/>
      <c r="C102" s="112"/>
    </row>
    <row r="103" spans="2:3" ht="15.75" customHeight="1" x14ac:dyDescent="0.3">
      <c r="B103" s="112"/>
      <c r="C103" s="112"/>
    </row>
    <row r="104" spans="2:3" ht="15.75" customHeight="1" x14ac:dyDescent="0.3">
      <c r="B104" s="112"/>
      <c r="C104" s="112"/>
    </row>
    <row r="105" spans="2:3" ht="15.75" customHeight="1" x14ac:dyDescent="0.3">
      <c r="B105" s="112"/>
      <c r="C105" s="112"/>
    </row>
    <row r="106" spans="2:3" ht="15.75" customHeight="1" x14ac:dyDescent="0.3">
      <c r="B106" s="112"/>
      <c r="C106" s="112"/>
    </row>
    <row r="107" spans="2:3" ht="15.75" customHeight="1" x14ac:dyDescent="0.3">
      <c r="B107" s="112"/>
      <c r="C107" s="112"/>
    </row>
    <row r="108" spans="2:3" ht="15.75" customHeight="1" x14ac:dyDescent="0.3">
      <c r="B108" s="112"/>
      <c r="C108" s="112"/>
    </row>
    <row r="109" spans="2:3" ht="15.75" customHeight="1" x14ac:dyDescent="0.3">
      <c r="B109" s="112"/>
      <c r="C109" s="112"/>
    </row>
    <row r="110" spans="2:3" ht="15.75" customHeight="1" x14ac:dyDescent="0.3">
      <c r="B110" s="112"/>
      <c r="C110" s="112"/>
    </row>
    <row r="111" spans="2:3" ht="15.75" customHeight="1" x14ac:dyDescent="0.3">
      <c r="B111" s="112"/>
      <c r="C111" s="112"/>
    </row>
    <row r="112" spans="2:3" ht="15.75" customHeight="1" x14ac:dyDescent="0.3">
      <c r="B112" s="112"/>
      <c r="C112" s="112"/>
    </row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</sheetData>
  <sheetProtection selectLockedCells="1"/>
  <protectedRanges>
    <protectedRange sqref="C46" name="Tartomány4"/>
    <protectedRange sqref="C58:C59" name="Tartomány4_1_1"/>
  </protectedRanges>
  <mergeCells count="62">
    <mergeCell ref="A45:AA45"/>
    <mergeCell ref="A46:AA46"/>
    <mergeCell ref="BB8:BC8"/>
    <mergeCell ref="BD8:BD9"/>
    <mergeCell ref="BE8:BE9"/>
    <mergeCell ref="D39:AA39"/>
    <mergeCell ref="AB39:AY39"/>
    <mergeCell ref="AZ39:BE39"/>
    <mergeCell ref="AS8:AS9"/>
    <mergeCell ref="AT8:AU8"/>
    <mergeCell ref="AV8:AW8"/>
    <mergeCell ref="AX8:AX9"/>
    <mergeCell ref="AY8:AY9"/>
    <mergeCell ref="AZ8:BA8"/>
    <mergeCell ref="AJ8:AK8"/>
    <mergeCell ref="AL8:AL9"/>
    <mergeCell ref="AN8:AO8"/>
    <mergeCell ref="AP8:AQ8"/>
    <mergeCell ref="AR8:AR9"/>
    <mergeCell ref="AA8:AA9"/>
    <mergeCell ref="AB8:AC8"/>
    <mergeCell ref="AD8:AE8"/>
    <mergeCell ref="AF8:AF9"/>
    <mergeCell ref="AG8:AG9"/>
    <mergeCell ref="AH8:AI8"/>
    <mergeCell ref="AZ6:BE7"/>
    <mergeCell ref="BF6:BF8"/>
    <mergeCell ref="BG6:BG8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M8:AM9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7" orientation="landscape" r:id="rId1"/>
  <headerFooter alignWithMargins="0">
    <oddHeader>&amp;R 1/c. számú melléklet az  Állami légiközlekedési alapképzési szak tantervéhez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BG165"/>
  <sheetViews>
    <sheetView view="pageBreakPreview" zoomScale="110" zoomScaleNormal="85" zoomScaleSheetLayoutView="110" workbookViewId="0">
      <pane xSplit="15" ySplit="8" topLeftCell="P30" activePane="bottomRight" state="frozen"/>
      <selection pane="topRight" activeCell="P1" sqref="P1"/>
      <selection pane="bottomLeft" activeCell="A9" sqref="A9"/>
      <selection pane="bottomRight" activeCell="C35" sqref="C35"/>
    </sheetView>
  </sheetViews>
  <sheetFormatPr defaultColWidth="10.6640625" defaultRowHeight="15.75" x14ac:dyDescent="0.25"/>
  <cols>
    <col min="1" max="1" width="14.83203125" style="58" bestFit="1" customWidth="1"/>
    <col min="2" max="2" width="7.1640625" style="113" customWidth="1"/>
    <col min="3" max="3" width="60.33203125" style="113" customWidth="1"/>
    <col min="4" max="4" width="5.5" style="113" hidden="1" customWidth="1"/>
    <col min="5" max="5" width="6.83203125" style="113" hidden="1" customWidth="1"/>
    <col min="6" max="6" width="5.5" style="113" hidden="1" customWidth="1"/>
    <col min="7" max="7" width="6.83203125" style="113" hidden="1" customWidth="1"/>
    <col min="8" max="8" width="5.5" style="113" hidden="1" customWidth="1"/>
    <col min="9" max="9" width="5.6640625" style="113" hidden="1" customWidth="1"/>
    <col min="10" max="10" width="5.5" style="113" hidden="1" customWidth="1"/>
    <col min="11" max="11" width="6.83203125" style="113" hidden="1" customWidth="1"/>
    <col min="12" max="12" width="5.5" style="113" hidden="1" customWidth="1"/>
    <col min="13" max="13" width="6.83203125" style="113" hidden="1" customWidth="1"/>
    <col min="14" max="14" width="5.5" style="113" hidden="1" customWidth="1"/>
    <col min="15" max="15" width="5.6640625" style="113" hidden="1" customWidth="1"/>
    <col min="16" max="16" width="5.5" style="113" customWidth="1"/>
    <col min="17" max="17" width="6.83203125" style="113" customWidth="1"/>
    <col min="18" max="18" width="5.5" style="113" customWidth="1"/>
    <col min="19" max="19" width="6.83203125" style="113" customWidth="1"/>
    <col min="20" max="20" width="5.5" style="113" customWidth="1"/>
    <col min="21" max="21" width="5.6640625" style="113" customWidth="1"/>
    <col min="22" max="22" width="5.5" style="113" bestFit="1" customWidth="1"/>
    <col min="23" max="23" width="6.83203125" style="113" customWidth="1"/>
    <col min="24" max="24" width="5.5" style="113" bestFit="1" customWidth="1"/>
    <col min="25" max="25" width="6.83203125" style="113" customWidth="1"/>
    <col min="26" max="26" width="5.5" style="113" customWidth="1"/>
    <col min="27" max="27" width="5.6640625" style="113" bestFit="1" customWidth="1"/>
    <col min="28" max="28" width="5.5" style="113" customWidth="1"/>
    <col min="29" max="29" width="6.83203125" style="113" customWidth="1"/>
    <col min="30" max="30" width="5.5" style="113" customWidth="1"/>
    <col min="31" max="31" width="6.83203125" style="113" customWidth="1"/>
    <col min="32" max="32" width="5.5" style="113" customWidth="1"/>
    <col min="33" max="33" width="5.6640625" style="113" bestFit="1" customWidth="1"/>
    <col min="34" max="34" width="5.5" style="113" customWidth="1"/>
    <col min="35" max="35" width="6.83203125" style="113" customWidth="1"/>
    <col min="36" max="36" width="5.5" style="113" customWidth="1"/>
    <col min="37" max="37" width="6.83203125" style="113" customWidth="1"/>
    <col min="38" max="38" width="5.5" style="113" customWidth="1"/>
    <col min="39" max="39" width="7.1640625" style="113" bestFit="1" customWidth="1"/>
    <col min="40" max="40" width="5.5" style="113" bestFit="1" customWidth="1"/>
    <col min="41" max="41" width="6.83203125" style="113" customWidth="1"/>
    <col min="42" max="42" width="5.5" style="113" bestFit="1" customWidth="1"/>
    <col min="43" max="43" width="6.83203125" style="113" customWidth="1"/>
    <col min="44" max="44" width="5.5" style="113" customWidth="1"/>
    <col min="45" max="45" width="5.83203125" style="113" bestFit="1" customWidth="1"/>
    <col min="46" max="46" width="5.5" style="113" bestFit="1" customWidth="1"/>
    <col min="47" max="47" width="6.83203125" style="113" customWidth="1"/>
    <col min="48" max="48" width="5.5" style="113" bestFit="1" customWidth="1"/>
    <col min="49" max="49" width="6.83203125" style="113" customWidth="1"/>
    <col min="50" max="50" width="5.5" style="113" customWidth="1"/>
    <col min="51" max="51" width="8.6640625" style="113" bestFit="1" customWidth="1"/>
    <col min="52" max="54" width="6.83203125" style="113" bestFit="1" customWidth="1"/>
    <col min="55" max="55" width="8.1640625" style="113" bestFit="1" customWidth="1"/>
    <col min="56" max="56" width="6.83203125" style="113" bestFit="1" customWidth="1"/>
    <col min="57" max="57" width="9" style="113" customWidth="1"/>
    <col min="58" max="58" width="52.83203125" style="113" bestFit="1" customWidth="1"/>
    <col min="59" max="59" width="39" style="113" customWidth="1"/>
    <col min="60" max="16384" width="10.6640625" style="113"/>
  </cols>
  <sheetData>
    <row r="1" spans="1:59" ht="21.95" customHeight="1" x14ac:dyDescent="0.2">
      <c r="A1" s="895" t="s">
        <v>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  <c r="AF1" s="895"/>
      <c r="AG1" s="895"/>
      <c r="AH1" s="895"/>
      <c r="AI1" s="895"/>
      <c r="AJ1" s="895"/>
      <c r="AK1" s="895"/>
      <c r="AL1" s="895"/>
      <c r="AM1" s="895"/>
      <c r="AN1" s="895"/>
      <c r="AO1" s="895"/>
      <c r="AP1" s="895"/>
      <c r="AQ1" s="895"/>
      <c r="AR1" s="895"/>
      <c r="AS1" s="895"/>
      <c r="AT1" s="895"/>
      <c r="AU1" s="895"/>
      <c r="AV1" s="895"/>
      <c r="AW1" s="895"/>
      <c r="AX1" s="895"/>
      <c r="AY1" s="895"/>
      <c r="AZ1" s="895"/>
      <c r="BA1" s="895"/>
      <c r="BB1" s="895"/>
      <c r="BC1" s="895"/>
      <c r="BD1" s="895"/>
      <c r="BE1" s="895"/>
    </row>
    <row r="2" spans="1:59" ht="21.95" customHeight="1" x14ac:dyDescent="0.2">
      <c r="A2" s="859" t="s">
        <v>1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59"/>
      <c r="AR2" s="859"/>
      <c r="AS2" s="859"/>
      <c r="AT2" s="859"/>
      <c r="AU2" s="859"/>
      <c r="AV2" s="859"/>
      <c r="AW2" s="859"/>
      <c r="AX2" s="859"/>
      <c r="AY2" s="859"/>
      <c r="AZ2" s="859"/>
      <c r="BA2" s="859"/>
      <c r="BB2" s="859"/>
      <c r="BC2" s="859"/>
      <c r="BD2" s="859"/>
      <c r="BE2" s="859"/>
    </row>
    <row r="3" spans="1:59" ht="23.25" x14ac:dyDescent="0.2">
      <c r="A3" s="860" t="s">
        <v>323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0"/>
      <c r="AO3" s="860"/>
      <c r="AP3" s="860"/>
      <c r="AQ3" s="860"/>
      <c r="AR3" s="860"/>
      <c r="AS3" s="860"/>
      <c r="AT3" s="860"/>
      <c r="AU3" s="860"/>
      <c r="AV3" s="860"/>
      <c r="AW3" s="860"/>
      <c r="AX3" s="860"/>
      <c r="AY3" s="860"/>
      <c r="AZ3" s="860"/>
      <c r="BA3" s="860"/>
      <c r="BB3" s="860"/>
      <c r="BC3" s="860"/>
      <c r="BD3" s="860"/>
      <c r="BE3" s="860"/>
    </row>
    <row r="4" spans="1:59" s="194" customFormat="1" ht="23.25" x14ac:dyDescent="0.2">
      <c r="A4" s="860" t="s">
        <v>232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  <c r="AH4" s="860"/>
      <c r="AI4" s="860"/>
      <c r="AJ4" s="860"/>
      <c r="AK4" s="860"/>
      <c r="AL4" s="860"/>
      <c r="AM4" s="860"/>
      <c r="AN4" s="860"/>
      <c r="AO4" s="860"/>
      <c r="AP4" s="860"/>
      <c r="AQ4" s="860"/>
      <c r="AR4" s="860"/>
      <c r="AS4" s="860"/>
      <c r="AT4" s="860"/>
      <c r="AU4" s="860"/>
      <c r="AV4" s="860"/>
      <c r="AW4" s="860"/>
      <c r="AX4" s="860"/>
      <c r="AY4" s="860"/>
      <c r="AZ4" s="860"/>
      <c r="BA4" s="860"/>
      <c r="BB4" s="860"/>
      <c r="BC4" s="860"/>
      <c r="BD4" s="860"/>
      <c r="BE4" s="860"/>
    </row>
    <row r="5" spans="1:59" ht="21.95" customHeight="1" thickBot="1" x14ac:dyDescent="0.25">
      <c r="A5" s="859" t="s">
        <v>3</v>
      </c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59"/>
      <c r="AZ5" s="859"/>
      <c r="BA5" s="859"/>
      <c r="BB5" s="859"/>
      <c r="BC5" s="859"/>
      <c r="BD5" s="859"/>
      <c r="BE5" s="859"/>
    </row>
    <row r="6" spans="1:59" ht="15.95" customHeight="1" thickTop="1" thickBot="1" x14ac:dyDescent="0.25">
      <c r="A6" s="874" t="s">
        <v>4</v>
      </c>
      <c r="B6" s="877" t="s">
        <v>5</v>
      </c>
      <c r="C6" s="880" t="s">
        <v>6</v>
      </c>
      <c r="D6" s="883" t="s">
        <v>7</v>
      </c>
      <c r="E6" s="884"/>
      <c r="F6" s="884"/>
      <c r="G6" s="884"/>
      <c r="H6" s="884"/>
      <c r="I6" s="884"/>
      <c r="J6" s="884"/>
      <c r="K6" s="884"/>
      <c r="L6" s="884"/>
      <c r="M6" s="884"/>
      <c r="N6" s="884"/>
      <c r="O6" s="884"/>
      <c r="P6" s="884"/>
      <c r="Q6" s="884"/>
      <c r="R6" s="884"/>
      <c r="S6" s="884"/>
      <c r="T6" s="884"/>
      <c r="U6" s="884"/>
      <c r="V6" s="884"/>
      <c r="W6" s="884"/>
      <c r="X6" s="884"/>
      <c r="Y6" s="884"/>
      <c r="Z6" s="884"/>
      <c r="AA6" s="884"/>
      <c r="AB6" s="883" t="s">
        <v>7</v>
      </c>
      <c r="AC6" s="884"/>
      <c r="AD6" s="884"/>
      <c r="AE6" s="884"/>
      <c r="AF6" s="884"/>
      <c r="AG6" s="884"/>
      <c r="AH6" s="884"/>
      <c r="AI6" s="884"/>
      <c r="AJ6" s="884"/>
      <c r="AK6" s="884"/>
      <c r="AL6" s="884"/>
      <c r="AM6" s="884"/>
      <c r="AN6" s="884"/>
      <c r="AO6" s="884"/>
      <c r="AP6" s="884"/>
      <c r="AQ6" s="884"/>
      <c r="AR6" s="884"/>
      <c r="AS6" s="884"/>
      <c r="AT6" s="884"/>
      <c r="AU6" s="884"/>
      <c r="AV6" s="884"/>
      <c r="AW6" s="884"/>
      <c r="AX6" s="884"/>
      <c r="AY6" s="884"/>
      <c r="AZ6" s="896" t="s">
        <v>8</v>
      </c>
      <c r="BA6" s="897"/>
      <c r="BB6" s="897"/>
      <c r="BC6" s="897"/>
      <c r="BD6" s="897"/>
      <c r="BE6" s="898"/>
      <c r="BF6" s="947" t="s">
        <v>9</v>
      </c>
      <c r="BG6" s="948" t="s">
        <v>10</v>
      </c>
    </row>
    <row r="7" spans="1:59" ht="15.95" customHeight="1" x14ac:dyDescent="0.2">
      <c r="A7" s="875"/>
      <c r="B7" s="878"/>
      <c r="C7" s="881"/>
      <c r="D7" s="908" t="s">
        <v>11</v>
      </c>
      <c r="E7" s="909"/>
      <c r="F7" s="909"/>
      <c r="G7" s="909"/>
      <c r="H7" s="909"/>
      <c r="I7" s="910"/>
      <c r="J7" s="911" t="s">
        <v>12</v>
      </c>
      <c r="K7" s="909"/>
      <c r="L7" s="909"/>
      <c r="M7" s="909"/>
      <c r="N7" s="909"/>
      <c r="O7" s="912"/>
      <c r="P7" s="908" t="s">
        <v>13</v>
      </c>
      <c r="Q7" s="909"/>
      <c r="R7" s="909"/>
      <c r="S7" s="909"/>
      <c r="T7" s="909"/>
      <c r="U7" s="910"/>
      <c r="V7" s="908" t="s">
        <v>14</v>
      </c>
      <c r="W7" s="909"/>
      <c r="X7" s="909"/>
      <c r="Y7" s="909"/>
      <c r="Z7" s="909"/>
      <c r="AA7" s="910"/>
      <c r="AB7" s="911" t="s">
        <v>15</v>
      </c>
      <c r="AC7" s="909"/>
      <c r="AD7" s="909"/>
      <c r="AE7" s="909"/>
      <c r="AF7" s="909"/>
      <c r="AG7" s="910"/>
      <c r="AH7" s="911" t="s">
        <v>16</v>
      </c>
      <c r="AI7" s="909"/>
      <c r="AJ7" s="909"/>
      <c r="AK7" s="909"/>
      <c r="AL7" s="909"/>
      <c r="AM7" s="912"/>
      <c r="AN7" s="908" t="s">
        <v>17</v>
      </c>
      <c r="AO7" s="909"/>
      <c r="AP7" s="909"/>
      <c r="AQ7" s="909"/>
      <c r="AR7" s="909"/>
      <c r="AS7" s="910"/>
      <c r="AT7" s="911" t="s">
        <v>18</v>
      </c>
      <c r="AU7" s="909"/>
      <c r="AV7" s="909"/>
      <c r="AW7" s="909"/>
      <c r="AX7" s="909"/>
      <c r="AY7" s="910"/>
      <c r="AZ7" s="899"/>
      <c r="BA7" s="931"/>
      <c r="BB7" s="931"/>
      <c r="BC7" s="931"/>
      <c r="BD7" s="931"/>
      <c r="BE7" s="901"/>
      <c r="BF7" s="903"/>
      <c r="BG7" s="906"/>
    </row>
    <row r="8" spans="1:59" ht="15.95" customHeight="1" x14ac:dyDescent="0.2">
      <c r="A8" s="875"/>
      <c r="B8" s="878"/>
      <c r="C8" s="881"/>
      <c r="D8" s="945" t="s">
        <v>19</v>
      </c>
      <c r="E8" s="941"/>
      <c r="F8" s="942" t="s">
        <v>20</v>
      </c>
      <c r="G8" s="941"/>
      <c r="H8" s="943" t="s">
        <v>21</v>
      </c>
      <c r="I8" s="946" t="s">
        <v>234</v>
      </c>
      <c r="J8" s="940" t="s">
        <v>19</v>
      </c>
      <c r="K8" s="941"/>
      <c r="L8" s="942" t="s">
        <v>20</v>
      </c>
      <c r="M8" s="941"/>
      <c r="N8" s="943" t="s">
        <v>21</v>
      </c>
      <c r="O8" s="944" t="s">
        <v>234</v>
      </c>
      <c r="P8" s="945" t="s">
        <v>19</v>
      </c>
      <c r="Q8" s="941"/>
      <c r="R8" s="942" t="s">
        <v>20</v>
      </c>
      <c r="S8" s="941"/>
      <c r="T8" s="943" t="s">
        <v>21</v>
      </c>
      <c r="U8" s="946" t="s">
        <v>234</v>
      </c>
      <c r="V8" s="945" t="s">
        <v>19</v>
      </c>
      <c r="W8" s="941"/>
      <c r="X8" s="942" t="s">
        <v>20</v>
      </c>
      <c r="Y8" s="941"/>
      <c r="Z8" s="943" t="s">
        <v>21</v>
      </c>
      <c r="AA8" s="946" t="s">
        <v>234</v>
      </c>
      <c r="AB8" s="940" t="s">
        <v>19</v>
      </c>
      <c r="AC8" s="941"/>
      <c r="AD8" s="942" t="s">
        <v>20</v>
      </c>
      <c r="AE8" s="941"/>
      <c r="AF8" s="943" t="s">
        <v>21</v>
      </c>
      <c r="AG8" s="946" t="s">
        <v>234</v>
      </c>
      <c r="AH8" s="940" t="s">
        <v>19</v>
      </c>
      <c r="AI8" s="941"/>
      <c r="AJ8" s="942" t="s">
        <v>20</v>
      </c>
      <c r="AK8" s="941"/>
      <c r="AL8" s="943" t="s">
        <v>21</v>
      </c>
      <c r="AM8" s="944" t="s">
        <v>234</v>
      </c>
      <c r="AN8" s="945" t="s">
        <v>19</v>
      </c>
      <c r="AO8" s="941"/>
      <c r="AP8" s="942" t="s">
        <v>20</v>
      </c>
      <c r="AQ8" s="941"/>
      <c r="AR8" s="943" t="s">
        <v>21</v>
      </c>
      <c r="AS8" s="946" t="s">
        <v>234</v>
      </c>
      <c r="AT8" s="940" t="s">
        <v>19</v>
      </c>
      <c r="AU8" s="941"/>
      <c r="AV8" s="942" t="s">
        <v>20</v>
      </c>
      <c r="AW8" s="941"/>
      <c r="AX8" s="943" t="s">
        <v>21</v>
      </c>
      <c r="AY8" s="954" t="s">
        <v>234</v>
      </c>
      <c r="AZ8" s="940" t="s">
        <v>19</v>
      </c>
      <c r="BA8" s="941"/>
      <c r="BB8" s="942" t="s">
        <v>20</v>
      </c>
      <c r="BC8" s="941"/>
      <c r="BD8" s="943" t="s">
        <v>21</v>
      </c>
      <c r="BE8" s="953" t="s">
        <v>24</v>
      </c>
      <c r="BF8" s="904"/>
      <c r="BG8" s="907"/>
    </row>
    <row r="9" spans="1:59" s="195" customFormat="1" ht="80.099999999999994" customHeight="1" thickBot="1" x14ac:dyDescent="0.35">
      <c r="A9" s="876"/>
      <c r="B9" s="879"/>
      <c r="C9" s="882"/>
      <c r="D9" s="29" t="s">
        <v>235</v>
      </c>
      <c r="E9" s="159" t="s">
        <v>236</v>
      </c>
      <c r="F9" s="160" t="s">
        <v>235</v>
      </c>
      <c r="G9" s="159" t="s">
        <v>236</v>
      </c>
      <c r="H9" s="889"/>
      <c r="I9" s="894"/>
      <c r="J9" s="161" t="s">
        <v>235</v>
      </c>
      <c r="K9" s="159" t="s">
        <v>236</v>
      </c>
      <c r="L9" s="160" t="s">
        <v>235</v>
      </c>
      <c r="M9" s="159" t="s">
        <v>236</v>
      </c>
      <c r="N9" s="889"/>
      <c r="O9" s="891"/>
      <c r="P9" s="29" t="s">
        <v>235</v>
      </c>
      <c r="Q9" s="159" t="s">
        <v>236</v>
      </c>
      <c r="R9" s="160" t="s">
        <v>235</v>
      </c>
      <c r="S9" s="159" t="s">
        <v>236</v>
      </c>
      <c r="T9" s="889"/>
      <c r="U9" s="894"/>
      <c r="V9" s="29" t="s">
        <v>235</v>
      </c>
      <c r="W9" s="159" t="s">
        <v>236</v>
      </c>
      <c r="X9" s="160" t="s">
        <v>235</v>
      </c>
      <c r="Y9" s="159" t="s">
        <v>236</v>
      </c>
      <c r="Z9" s="889"/>
      <c r="AA9" s="894"/>
      <c r="AB9" s="161" t="s">
        <v>235</v>
      </c>
      <c r="AC9" s="159" t="s">
        <v>236</v>
      </c>
      <c r="AD9" s="160" t="s">
        <v>235</v>
      </c>
      <c r="AE9" s="159" t="s">
        <v>236</v>
      </c>
      <c r="AF9" s="889"/>
      <c r="AG9" s="894"/>
      <c r="AH9" s="161" t="s">
        <v>235</v>
      </c>
      <c r="AI9" s="159" t="s">
        <v>236</v>
      </c>
      <c r="AJ9" s="160" t="s">
        <v>235</v>
      </c>
      <c r="AK9" s="159" t="s">
        <v>236</v>
      </c>
      <c r="AL9" s="889"/>
      <c r="AM9" s="891"/>
      <c r="AN9" s="29" t="s">
        <v>235</v>
      </c>
      <c r="AO9" s="159" t="s">
        <v>236</v>
      </c>
      <c r="AP9" s="160" t="s">
        <v>235</v>
      </c>
      <c r="AQ9" s="159" t="s">
        <v>236</v>
      </c>
      <c r="AR9" s="889"/>
      <c r="AS9" s="894"/>
      <c r="AT9" s="161" t="s">
        <v>235</v>
      </c>
      <c r="AU9" s="159" t="s">
        <v>236</v>
      </c>
      <c r="AV9" s="160" t="s">
        <v>235</v>
      </c>
      <c r="AW9" s="159" t="s">
        <v>236</v>
      </c>
      <c r="AX9" s="889"/>
      <c r="AY9" s="918"/>
      <c r="AZ9" s="161" t="s">
        <v>235</v>
      </c>
      <c r="BA9" s="159" t="s">
        <v>237</v>
      </c>
      <c r="BB9" s="160" t="s">
        <v>235</v>
      </c>
      <c r="BC9" s="159" t="s">
        <v>237</v>
      </c>
      <c r="BD9" s="889"/>
      <c r="BE9" s="914"/>
      <c r="BF9" s="461"/>
      <c r="BG9" s="462"/>
    </row>
    <row r="10" spans="1:59" s="195" customFormat="1" ht="15.75" customHeight="1" thickBot="1" x14ac:dyDescent="0.35">
      <c r="A10" s="30"/>
      <c r="B10" s="31"/>
      <c r="C10" s="32" t="s">
        <v>238</v>
      </c>
      <c r="D10" s="33">
        <f>ÁLK_ALAPOZÓ!D47</f>
        <v>0</v>
      </c>
      <c r="E10" s="33">
        <f>ÁLK_ALAPOZÓ!E47</f>
        <v>0</v>
      </c>
      <c r="F10" s="33">
        <f>ÁLK_ALAPOZÓ!F47</f>
        <v>40</v>
      </c>
      <c r="G10" s="33">
        <f>ÁLK_ALAPOZÓ!G47</f>
        <v>600</v>
      </c>
      <c r="H10" s="33">
        <f>ÁLK_ALAPOZÓ!H47</f>
        <v>27</v>
      </c>
      <c r="I10" s="33" t="str">
        <f>ÁLK_ALAPOZÓ!I47</f>
        <v>x</v>
      </c>
      <c r="J10" s="33">
        <f>ÁLK_ALAPOZÓ!J47</f>
        <v>18</v>
      </c>
      <c r="K10" s="33">
        <f>ÁLK_ALAPOZÓ!K47</f>
        <v>252</v>
      </c>
      <c r="L10" s="33">
        <f>ÁLK_ALAPOZÓ!L47</f>
        <v>15</v>
      </c>
      <c r="M10" s="33">
        <f>ÁLK_ALAPOZÓ!M47</f>
        <v>210</v>
      </c>
      <c r="N10" s="33">
        <f>ÁLK_ALAPOZÓ!N47</f>
        <v>27</v>
      </c>
      <c r="O10" s="33" t="str">
        <f>ÁLK_ALAPOZÓ!O47</f>
        <v>x</v>
      </c>
      <c r="P10" s="33">
        <f>ÁLK_ALAPOZÓ!P47</f>
        <v>9</v>
      </c>
      <c r="Q10" s="33">
        <f>ÁLK_ALAPOZÓ!Q47</f>
        <v>126</v>
      </c>
      <c r="R10" s="33">
        <f>ÁLK_ALAPOZÓ!R47</f>
        <v>19</v>
      </c>
      <c r="S10" s="33">
        <f>ÁLK_ALAPOZÓ!S47</f>
        <v>276</v>
      </c>
      <c r="T10" s="33">
        <f>ÁLK_ALAPOZÓ!T47</f>
        <v>28</v>
      </c>
      <c r="U10" s="33" t="str">
        <f>ÁLK_ALAPOZÓ!U47</f>
        <v>x</v>
      </c>
      <c r="V10" s="33">
        <f>ÁLK_ALAPOZÓ!V47</f>
        <v>5</v>
      </c>
      <c r="W10" s="33">
        <f>ÁLK_ALAPOZÓ!W47</f>
        <v>70</v>
      </c>
      <c r="X10" s="33">
        <f>ÁLK_ALAPOZÓ!X47</f>
        <v>4</v>
      </c>
      <c r="Y10" s="33">
        <f>ÁLK_ALAPOZÓ!Y47</f>
        <v>56</v>
      </c>
      <c r="Z10" s="33">
        <f>ÁLK_ALAPOZÓ!Z47</f>
        <v>11</v>
      </c>
      <c r="AA10" s="33" t="str">
        <f>ÁLK_ALAPOZÓ!AA47</f>
        <v>x</v>
      </c>
      <c r="AB10" s="33">
        <f>ÁLK_ALAPOZÓ!AB47</f>
        <v>3</v>
      </c>
      <c r="AC10" s="33">
        <f>ÁLK_ALAPOZÓ!AC47</f>
        <v>42</v>
      </c>
      <c r="AD10" s="33">
        <f>ÁLK_ALAPOZÓ!AD47</f>
        <v>4</v>
      </c>
      <c r="AE10" s="33">
        <f>ÁLK_ALAPOZÓ!AE47</f>
        <v>56</v>
      </c>
      <c r="AF10" s="33">
        <f>ÁLK_ALAPOZÓ!AF47</f>
        <v>7</v>
      </c>
      <c r="AG10" s="33" t="str">
        <f>ÁLK_ALAPOZÓ!AG47</f>
        <v>x</v>
      </c>
      <c r="AH10" s="33">
        <f>ÁLK_ALAPOZÓ!AH47</f>
        <v>1</v>
      </c>
      <c r="AI10" s="33">
        <f>ÁLK_ALAPOZÓ!AI47</f>
        <v>14</v>
      </c>
      <c r="AJ10" s="33">
        <f>ÁLK_ALAPOZÓ!AJ47</f>
        <v>3</v>
      </c>
      <c r="AK10" s="33">
        <f>ÁLK_ALAPOZÓ!AK47</f>
        <v>42</v>
      </c>
      <c r="AL10" s="33">
        <f>ÁLK_ALAPOZÓ!AL47</f>
        <v>4</v>
      </c>
      <c r="AM10" s="33" t="str">
        <f>ÁLK_ALAPOZÓ!AM47</f>
        <v>x</v>
      </c>
      <c r="AN10" s="33">
        <f>ÁLK_ALAPOZÓ!AN47</f>
        <v>0</v>
      </c>
      <c r="AO10" s="33">
        <f>ÁLK_ALAPOZÓ!AO47</f>
        <v>0</v>
      </c>
      <c r="AP10" s="33">
        <f>ÁLK_ALAPOZÓ!AP47</f>
        <v>2</v>
      </c>
      <c r="AQ10" s="33">
        <f>ÁLK_ALAPOZÓ!AQ47</f>
        <v>28</v>
      </c>
      <c r="AR10" s="33">
        <f>ÁLK_ALAPOZÓ!AR47</f>
        <v>2</v>
      </c>
      <c r="AS10" s="33" t="str">
        <f>ÁLK_ALAPOZÓ!AS47</f>
        <v>x</v>
      </c>
      <c r="AT10" s="33">
        <f>ÁLK_ALAPOZÓ!AT47</f>
        <v>1</v>
      </c>
      <c r="AU10" s="33">
        <f>ÁLK_ALAPOZÓ!AU47</f>
        <v>14</v>
      </c>
      <c r="AV10" s="33">
        <f>ÁLK_ALAPOZÓ!AV47</f>
        <v>1</v>
      </c>
      <c r="AW10" s="33">
        <f>ÁLK_ALAPOZÓ!AW47</f>
        <v>14</v>
      </c>
      <c r="AX10" s="33">
        <f>ÁLK_ALAPOZÓ!AX47</f>
        <v>10</v>
      </c>
      <c r="AY10" s="33" t="str">
        <f>ÁLK_ALAPOZÓ!AY47</f>
        <v>x</v>
      </c>
      <c r="AZ10" s="33">
        <f>ÁLK_ALAPOZÓ!AZ47</f>
        <v>37</v>
      </c>
      <c r="BA10" s="33">
        <f>ÁLK_ALAPOZÓ!BA47</f>
        <v>518</v>
      </c>
      <c r="BB10" s="33">
        <f>ÁLK_ALAPOZÓ!BB47</f>
        <v>88</v>
      </c>
      <c r="BC10" s="33">
        <f>ÁLK_ALAPOZÓ!BC47</f>
        <v>1282</v>
      </c>
      <c r="BD10" s="33">
        <f>ÁLK_ALAPOZÓ!BD47</f>
        <v>116</v>
      </c>
      <c r="BE10" s="33">
        <f>ÁLK_ALAPOZÓ!BE47</f>
        <v>125</v>
      </c>
      <c r="BF10" s="463"/>
      <c r="BG10" s="464"/>
    </row>
    <row r="11" spans="1:59" s="115" customFormat="1" ht="15.75" customHeight="1" x14ac:dyDescent="0.3">
      <c r="A11" s="203" t="s">
        <v>12</v>
      </c>
      <c r="B11" s="204"/>
      <c r="C11" s="345" t="s">
        <v>239</v>
      </c>
      <c r="D11" s="37"/>
      <c r="E11" s="38"/>
      <c r="F11" s="39"/>
      <c r="G11" s="38"/>
      <c r="H11" s="39"/>
      <c r="I11" s="40"/>
      <c r="J11" s="39"/>
      <c r="K11" s="38"/>
      <c r="L11" s="39"/>
      <c r="M11" s="38"/>
      <c r="N11" s="39"/>
      <c r="O11" s="40"/>
      <c r="P11" s="39"/>
      <c r="Q11" s="38"/>
      <c r="R11" s="39"/>
      <c r="S11" s="38"/>
      <c r="T11" s="39"/>
      <c r="U11" s="40"/>
      <c r="V11" s="39"/>
      <c r="W11" s="38"/>
      <c r="X11" s="39"/>
      <c r="Y11" s="38"/>
      <c r="Z11" s="39"/>
      <c r="AA11" s="86"/>
      <c r="AB11" s="39"/>
      <c r="AC11" s="38"/>
      <c r="AD11" s="39"/>
      <c r="AE11" s="38"/>
      <c r="AF11" s="39"/>
      <c r="AG11" s="40"/>
      <c r="AH11" s="39"/>
      <c r="AI11" s="38"/>
      <c r="AJ11" s="39"/>
      <c r="AK11" s="38"/>
      <c r="AL11" s="39"/>
      <c r="AM11" s="40"/>
      <c r="AN11" s="39"/>
      <c r="AO11" s="38"/>
      <c r="AP11" s="39"/>
      <c r="AQ11" s="38"/>
      <c r="AR11" s="39"/>
      <c r="AS11" s="40"/>
      <c r="AT11" s="39"/>
      <c r="AU11" s="38"/>
      <c r="AV11" s="39"/>
      <c r="AW11" s="38"/>
      <c r="AX11" s="39"/>
      <c r="AY11" s="41"/>
      <c r="AZ11" s="42"/>
      <c r="BA11" s="42"/>
      <c r="BB11" s="42"/>
      <c r="BC11" s="42"/>
      <c r="BD11" s="42"/>
      <c r="BE11" s="158"/>
      <c r="BF11" s="463"/>
      <c r="BG11" s="464"/>
    </row>
    <row r="12" spans="1:59" s="736" customFormat="1" ht="15.75" customHeight="1" x14ac:dyDescent="0.25">
      <c r="A12" s="465" t="s">
        <v>240</v>
      </c>
      <c r="B12" s="475" t="s">
        <v>29</v>
      </c>
      <c r="C12" s="466" t="s">
        <v>241</v>
      </c>
      <c r="D12" s="467"/>
      <c r="E12" s="468" t="s">
        <v>242</v>
      </c>
      <c r="F12" s="467"/>
      <c r="G12" s="468" t="s">
        <v>242</v>
      </c>
      <c r="H12" s="467"/>
      <c r="I12" s="469"/>
      <c r="J12" s="470"/>
      <c r="K12" s="468" t="s">
        <v>242</v>
      </c>
      <c r="L12" s="467"/>
      <c r="M12" s="468" t="s">
        <v>242</v>
      </c>
      <c r="N12" s="467"/>
      <c r="O12" s="471"/>
      <c r="P12" s="467"/>
      <c r="Q12" s="468">
        <v>6</v>
      </c>
      <c r="R12" s="467"/>
      <c r="S12" s="468">
        <v>22</v>
      </c>
      <c r="T12" s="467">
        <v>2</v>
      </c>
      <c r="U12" s="476" t="s">
        <v>31</v>
      </c>
      <c r="V12" s="467"/>
      <c r="W12" s="468" t="str">
        <f>IF(V12*14=0,"",V12*14)</f>
        <v/>
      </c>
      <c r="X12" s="467"/>
      <c r="Y12" s="468" t="str">
        <f t="shared" ref="Y12:Y20" si="0">IF(X12*14=0,"",X12*14)</f>
        <v/>
      </c>
      <c r="Z12" s="820"/>
      <c r="AA12" s="476"/>
      <c r="AB12" s="467"/>
      <c r="AC12" s="468" t="str">
        <f t="shared" ref="AC12:AC28" si="1">IF(AB12*14=0,"",AB12*14)</f>
        <v/>
      </c>
      <c r="AD12" s="467"/>
      <c r="AE12" s="468" t="str">
        <f t="shared" ref="AE12:AE28" si="2">IF(AD12*14=0,"",AD12*14)</f>
        <v/>
      </c>
      <c r="AF12" s="467"/>
      <c r="AG12" s="477"/>
      <c r="AH12" s="470"/>
      <c r="AI12" s="468" t="str">
        <f t="shared" ref="AI12:AI28" si="3">IF(AH12*14=0,"",AH12*14)</f>
        <v/>
      </c>
      <c r="AJ12" s="467"/>
      <c r="AK12" s="468" t="str">
        <f t="shared" ref="AK12:AK20" si="4">IF(AJ12*14=0,"",AJ12*14)</f>
        <v/>
      </c>
      <c r="AL12" s="467"/>
      <c r="AM12" s="471"/>
      <c r="AN12" s="470"/>
      <c r="AO12" s="468" t="str">
        <f t="shared" ref="AO12:AO28" si="5">IF(AN12*14=0,"",AN12*14)</f>
        <v/>
      </c>
      <c r="AP12" s="467"/>
      <c r="AQ12" s="468" t="str">
        <f t="shared" ref="AQ12:AQ28" si="6">IF(AP12*14=0,"",AP12*14)</f>
        <v/>
      </c>
      <c r="AR12" s="467"/>
      <c r="AS12" s="471"/>
      <c r="AT12" s="467"/>
      <c r="AU12" s="468" t="str">
        <f t="shared" ref="AU12:AU28" si="7">IF(AT12*14=0,"",AT12*14)</f>
        <v/>
      </c>
      <c r="AV12" s="467"/>
      <c r="AW12" s="468" t="str">
        <f t="shared" ref="AW12:AW28" si="8">IF(AV12*14=0,"",AV12*14)</f>
        <v/>
      </c>
      <c r="AX12" s="467"/>
      <c r="AY12" s="467"/>
      <c r="AZ12" s="472" t="str">
        <f t="shared" ref="AZ12:AZ37" si="9">IF(D12+J12+P12+V12+AB12+AH12+AN12+AT12=0,"",D12+J12+P12+V12+AB12+AH12+AN12+AT12)</f>
        <v/>
      </c>
      <c r="BA12" s="468" t="str">
        <f t="shared" ref="BA12:BA37" si="10">IF((D12+J12+P12+V12+AB12+AH12+AN12+AT12)*14=0,"",(D12+J12+P12+V12+AB12+AH12+AN12+AT12)*14)</f>
        <v/>
      </c>
      <c r="BB12" s="473" t="str">
        <f t="shared" ref="BB12:BB37" si="11">IF(F12+L12+R12+X12+AD12+AJ12+AP12+AV12=0,"",F12+L12+R12+X12+AD12+AJ12+AP12+AV12)</f>
        <v/>
      </c>
      <c r="BC12" s="468" t="str">
        <f t="shared" ref="BC12:BC37" si="12">IF((L12+F12+R12+X12+AD12+AJ12+AP12+AV12)*14=0,"",(L12+F12+R12+X12+AD12+AJ12+AP12+AV12)*14)</f>
        <v/>
      </c>
      <c r="BD12" s="473">
        <f t="shared" ref="BD12:BD37" si="13">IF(N12+H12+T12+Z12+AF12+AL12+AR12+AX12=0,"",N12+H12+T12+Z12+AF12+AL12+AR12+AX12)</f>
        <v>2</v>
      </c>
      <c r="BE12" s="474" t="str">
        <f t="shared" ref="BE12:BE37" si="14">IF(D12+F12+L12+J12+P12+R12+V12+X12+AB12+AD12+AH12+AJ12+AN12+AP12+AT12+AV12=0,"",D12+F12+L12+J12+P12+R12+V12+X12+AB12+AD12+AH12+AJ12+AN12+AP12+AT12+AV12)</f>
        <v/>
      </c>
      <c r="BF12" s="463" t="s">
        <v>49</v>
      </c>
      <c r="BG12" s="464" t="s">
        <v>243</v>
      </c>
    </row>
    <row r="13" spans="1:59" s="115" customFormat="1" ht="15.75" customHeight="1" x14ac:dyDescent="0.25">
      <c r="A13" s="465" t="s">
        <v>244</v>
      </c>
      <c r="B13" s="475" t="s">
        <v>29</v>
      </c>
      <c r="C13" s="466" t="s">
        <v>245</v>
      </c>
      <c r="D13" s="467"/>
      <c r="E13" s="468" t="s">
        <v>242</v>
      </c>
      <c r="F13" s="467"/>
      <c r="G13" s="468" t="s">
        <v>242</v>
      </c>
      <c r="H13" s="467"/>
      <c r="I13" s="469"/>
      <c r="J13" s="470"/>
      <c r="K13" s="468" t="str">
        <f t="shared" ref="K13" si="15">IF(J13*14=0,"",J13*14)</f>
        <v/>
      </c>
      <c r="L13" s="467"/>
      <c r="M13" s="468" t="str">
        <f t="shared" ref="M13" si="16">IF(L13*14=0,"",L13*14)</f>
        <v/>
      </c>
      <c r="N13" s="467"/>
      <c r="O13" s="471"/>
      <c r="P13" s="467"/>
      <c r="Q13" s="468" t="str">
        <f>IF(P13*14=0,"",P13*14)</f>
        <v/>
      </c>
      <c r="R13" s="467"/>
      <c r="S13" s="468" t="str">
        <f t="shared" ref="S13" si="17">IF(R13*14=0,"",R13*14)</f>
        <v/>
      </c>
      <c r="T13" s="467"/>
      <c r="U13" s="476"/>
      <c r="V13" s="467">
        <v>9</v>
      </c>
      <c r="W13" s="468">
        <f>IF(V13*14=0,"",V13*14)</f>
        <v>126</v>
      </c>
      <c r="X13" s="467">
        <v>4</v>
      </c>
      <c r="Y13" s="468">
        <f t="shared" si="0"/>
        <v>56</v>
      </c>
      <c r="Z13" s="820">
        <v>11</v>
      </c>
      <c r="AA13" s="476" t="s">
        <v>48</v>
      </c>
      <c r="AB13" s="467"/>
      <c r="AC13" s="468" t="str">
        <f t="shared" si="1"/>
        <v/>
      </c>
      <c r="AD13" s="467"/>
      <c r="AE13" s="468" t="str">
        <f t="shared" si="2"/>
        <v/>
      </c>
      <c r="AF13" s="467"/>
      <c r="AG13" s="477"/>
      <c r="AH13" s="470"/>
      <c r="AI13" s="468" t="str">
        <f t="shared" si="3"/>
        <v/>
      </c>
      <c r="AJ13" s="467"/>
      <c r="AK13" s="468" t="str">
        <f t="shared" si="4"/>
        <v/>
      </c>
      <c r="AL13" s="467"/>
      <c r="AM13" s="471"/>
      <c r="AN13" s="470"/>
      <c r="AO13" s="468" t="str">
        <f t="shared" si="5"/>
        <v/>
      </c>
      <c r="AP13" s="467"/>
      <c r="AQ13" s="468" t="str">
        <f t="shared" si="6"/>
        <v/>
      </c>
      <c r="AR13" s="467"/>
      <c r="AS13" s="471"/>
      <c r="AT13" s="467"/>
      <c r="AU13" s="468" t="str">
        <f t="shared" si="7"/>
        <v/>
      </c>
      <c r="AV13" s="467"/>
      <c r="AW13" s="468" t="str">
        <f t="shared" si="8"/>
        <v/>
      </c>
      <c r="AX13" s="467"/>
      <c r="AY13" s="467"/>
      <c r="AZ13" s="472">
        <f t="shared" si="9"/>
        <v>9</v>
      </c>
      <c r="BA13" s="468">
        <f t="shared" si="10"/>
        <v>126</v>
      </c>
      <c r="BB13" s="473">
        <f t="shared" si="11"/>
        <v>4</v>
      </c>
      <c r="BC13" s="468">
        <f t="shared" si="12"/>
        <v>56</v>
      </c>
      <c r="BD13" s="473">
        <f t="shared" si="13"/>
        <v>11</v>
      </c>
      <c r="BE13" s="474">
        <f t="shared" si="14"/>
        <v>13</v>
      </c>
      <c r="BF13" s="463" t="s">
        <v>81</v>
      </c>
      <c r="BG13" s="464" t="s">
        <v>51</v>
      </c>
    </row>
    <row r="14" spans="1:59" s="736" customFormat="1" ht="15.75" customHeight="1" x14ac:dyDescent="0.25">
      <c r="A14" s="465" t="s">
        <v>246</v>
      </c>
      <c r="B14" s="475" t="s">
        <v>29</v>
      </c>
      <c r="C14" s="466" t="s">
        <v>247</v>
      </c>
      <c r="D14" s="467"/>
      <c r="E14" s="468" t="s">
        <v>242</v>
      </c>
      <c r="F14" s="467"/>
      <c r="G14" s="468" t="s">
        <v>242</v>
      </c>
      <c r="H14" s="467"/>
      <c r="I14" s="469"/>
      <c r="J14" s="470"/>
      <c r="K14" s="468" t="s">
        <v>242</v>
      </c>
      <c r="L14" s="467"/>
      <c r="M14" s="468" t="s">
        <v>242</v>
      </c>
      <c r="N14" s="467"/>
      <c r="O14" s="471"/>
      <c r="P14" s="467"/>
      <c r="Q14" s="468" t="s">
        <v>242</v>
      </c>
      <c r="R14" s="467"/>
      <c r="S14" s="468" t="s">
        <v>242</v>
      </c>
      <c r="T14" s="467"/>
      <c r="U14" s="476"/>
      <c r="V14" s="467">
        <v>2</v>
      </c>
      <c r="W14" s="468">
        <f>IF(V14*14=0,"",V14*14)</f>
        <v>28</v>
      </c>
      <c r="X14" s="467"/>
      <c r="Y14" s="468" t="str">
        <f t="shared" si="0"/>
        <v/>
      </c>
      <c r="Z14" s="820">
        <v>2</v>
      </c>
      <c r="AA14" s="476" t="s">
        <v>48</v>
      </c>
      <c r="AB14" s="467"/>
      <c r="AC14" s="468" t="str">
        <f>IF(AB14*14=0,"",AB14*14)</f>
        <v/>
      </c>
      <c r="AD14" s="467"/>
      <c r="AE14" s="468" t="str">
        <f>IF(AD14*14=0,"",AD14*14)</f>
        <v/>
      </c>
      <c r="AF14" s="467"/>
      <c r="AG14" s="477"/>
      <c r="AH14" s="470"/>
      <c r="AI14" s="468" t="str">
        <f t="shared" si="3"/>
        <v/>
      </c>
      <c r="AJ14" s="467"/>
      <c r="AK14" s="468" t="str">
        <f t="shared" si="4"/>
        <v/>
      </c>
      <c r="AL14" s="467"/>
      <c r="AM14" s="471"/>
      <c r="AN14" s="470"/>
      <c r="AO14" s="468" t="str">
        <f t="shared" si="5"/>
        <v/>
      </c>
      <c r="AP14" s="467"/>
      <c r="AQ14" s="468" t="str">
        <f t="shared" si="6"/>
        <v/>
      </c>
      <c r="AR14" s="467"/>
      <c r="AS14" s="471"/>
      <c r="AT14" s="467"/>
      <c r="AU14" s="468" t="str">
        <f t="shared" si="7"/>
        <v/>
      </c>
      <c r="AV14" s="467"/>
      <c r="AW14" s="468" t="str">
        <f t="shared" si="8"/>
        <v/>
      </c>
      <c r="AX14" s="467"/>
      <c r="AY14" s="467"/>
      <c r="AZ14" s="472">
        <f t="shared" si="9"/>
        <v>2</v>
      </c>
      <c r="BA14" s="468">
        <f t="shared" si="10"/>
        <v>28</v>
      </c>
      <c r="BB14" s="473" t="str">
        <f t="shared" si="11"/>
        <v/>
      </c>
      <c r="BC14" s="468" t="str">
        <f t="shared" si="12"/>
        <v/>
      </c>
      <c r="BD14" s="473">
        <f t="shared" si="13"/>
        <v>2</v>
      </c>
      <c r="BE14" s="474">
        <f t="shared" si="14"/>
        <v>2</v>
      </c>
      <c r="BF14" s="463" t="s">
        <v>81</v>
      </c>
      <c r="BG14" s="464" t="s">
        <v>51</v>
      </c>
    </row>
    <row r="15" spans="1:59" s="736" customFormat="1" ht="15.75" customHeight="1" x14ac:dyDescent="0.25">
      <c r="A15" s="465" t="s">
        <v>324</v>
      </c>
      <c r="B15" s="475" t="s">
        <v>249</v>
      </c>
      <c r="C15" s="466" t="s">
        <v>325</v>
      </c>
      <c r="D15" s="467"/>
      <c r="E15" s="468" t="s">
        <v>242</v>
      </c>
      <c r="F15" s="467"/>
      <c r="G15" s="468" t="s">
        <v>242</v>
      </c>
      <c r="H15" s="467"/>
      <c r="I15" s="469"/>
      <c r="J15" s="470"/>
      <c r="K15" s="468" t="str">
        <f t="shared" ref="K15" si="18">IF(J15*14=0,"",J15*14)</f>
        <v/>
      </c>
      <c r="L15" s="467"/>
      <c r="M15" s="468" t="str">
        <f t="shared" ref="M15" si="19">IF(L15*14=0,"",L15*14)</f>
        <v/>
      </c>
      <c r="N15" s="467"/>
      <c r="O15" s="471"/>
      <c r="P15" s="467"/>
      <c r="Q15" s="468" t="s">
        <v>242</v>
      </c>
      <c r="R15" s="467"/>
      <c r="S15" s="468" t="s">
        <v>242</v>
      </c>
      <c r="T15" s="467"/>
      <c r="U15" s="476"/>
      <c r="V15" s="467">
        <v>2</v>
      </c>
      <c r="W15" s="468">
        <f t="shared" ref="W15" si="20">IF(V15*14=0,"",V15*14)</f>
        <v>28</v>
      </c>
      <c r="X15" s="467">
        <v>1</v>
      </c>
      <c r="Y15" s="468">
        <f t="shared" si="0"/>
        <v>14</v>
      </c>
      <c r="Z15" s="820">
        <v>2</v>
      </c>
      <c r="AA15" s="476" t="s">
        <v>48</v>
      </c>
      <c r="AB15" s="467"/>
      <c r="AC15" s="468" t="str">
        <f t="shared" ref="AC15" si="21">IF(AB15*14=0,"",AB15*14)</f>
        <v/>
      </c>
      <c r="AD15" s="467"/>
      <c r="AE15" s="468" t="str">
        <f t="shared" ref="AE15" si="22">IF(AD15*14=0,"",AD15*14)</f>
        <v/>
      </c>
      <c r="AF15" s="467"/>
      <c r="AG15" s="477"/>
      <c r="AH15" s="470"/>
      <c r="AI15" s="468" t="str">
        <f t="shared" si="3"/>
        <v/>
      </c>
      <c r="AJ15" s="467"/>
      <c r="AK15" s="468" t="str">
        <f t="shared" si="4"/>
        <v/>
      </c>
      <c r="AL15" s="467"/>
      <c r="AM15" s="471"/>
      <c r="AN15" s="470"/>
      <c r="AO15" s="468" t="str">
        <f t="shared" si="5"/>
        <v/>
      </c>
      <c r="AP15" s="467"/>
      <c r="AQ15" s="468" t="str">
        <f t="shared" si="6"/>
        <v/>
      </c>
      <c r="AR15" s="467"/>
      <c r="AS15" s="471"/>
      <c r="AT15" s="467"/>
      <c r="AU15" s="468" t="str">
        <f t="shared" si="7"/>
        <v/>
      </c>
      <c r="AV15" s="467"/>
      <c r="AW15" s="468" t="str">
        <f t="shared" si="8"/>
        <v/>
      </c>
      <c r="AX15" s="467"/>
      <c r="AY15" s="467"/>
      <c r="AZ15" s="472">
        <f>IF(D15+J15+P15+V15+AB15+AH15+AN15+AT15=0,"",D15+J15+P15+V15+AB15+AH15+AN15+AT15)</f>
        <v>2</v>
      </c>
      <c r="BA15" s="468">
        <f>IF((D15+J15+P15+V15+AB15+AH15+AN15+AT15)*14=0,"",(D15+J15+P15+V15+AB15+AH15+AN15+AT15)*14)</f>
        <v>28</v>
      </c>
      <c r="BB15" s="473">
        <f>IF(F15+L15+R15+X15+AD15+AJ15+AP15+AV15=0,"",F15+L15+R15+X15+AD15+AJ15+AP15+AV15)</f>
        <v>1</v>
      </c>
      <c r="BC15" s="468">
        <f>IF((L15+F15+R15+X15+AD15+AJ15+AP15+AV15)*14=0,"",(L15+F15+R15+X15+AD15+AJ15+AP15+AV15)*14)</f>
        <v>14</v>
      </c>
      <c r="BD15" s="473">
        <f>IF(N15+H15+T15+Z15+AF15+AL15+AR15+AX15=0,"",N15+H15+T15+Z15+AF15+AL15+AR15+AX15)</f>
        <v>2</v>
      </c>
      <c r="BE15" s="474">
        <f>IF(D15+F15+L15+J15+P15+R15+V15+X15+AB15+AD15+AH15+AJ15+AN15+AP15+AT15+AV15=0,"",D15+F15+L15+J15+P15+R15+V15+X15+AB15+AD15+AH15+AJ15+AN15+AP15+AT15+AV15)</f>
        <v>3</v>
      </c>
      <c r="BF15" s="463" t="s">
        <v>81</v>
      </c>
      <c r="BG15" s="464" t="s">
        <v>131</v>
      </c>
    </row>
    <row r="16" spans="1:59" s="736" customFormat="1" ht="15.75" customHeight="1" x14ac:dyDescent="0.25">
      <c r="A16" s="465" t="s">
        <v>326</v>
      </c>
      <c r="B16" s="475" t="s">
        <v>249</v>
      </c>
      <c r="C16" s="466" t="s">
        <v>327</v>
      </c>
      <c r="D16" s="467"/>
      <c r="E16" s="468" t="s">
        <v>242</v>
      </c>
      <c r="F16" s="467"/>
      <c r="G16" s="468" t="s">
        <v>242</v>
      </c>
      <c r="H16" s="467"/>
      <c r="I16" s="469"/>
      <c r="J16" s="470"/>
      <c r="K16" s="468" t="s">
        <v>242</v>
      </c>
      <c r="L16" s="467"/>
      <c r="M16" s="468" t="s">
        <v>242</v>
      </c>
      <c r="N16" s="467"/>
      <c r="O16" s="471"/>
      <c r="P16" s="467"/>
      <c r="Q16" s="468" t="s">
        <v>242</v>
      </c>
      <c r="R16" s="467"/>
      <c r="S16" s="468" t="s">
        <v>242</v>
      </c>
      <c r="T16" s="467"/>
      <c r="U16" s="476"/>
      <c r="V16" s="467">
        <v>1</v>
      </c>
      <c r="W16" s="468">
        <f>IF(V16*14=0,"",V16*14)</f>
        <v>14</v>
      </c>
      <c r="X16" s="467">
        <v>2</v>
      </c>
      <c r="Y16" s="468">
        <f t="shared" si="0"/>
        <v>28</v>
      </c>
      <c r="Z16" s="820">
        <v>2</v>
      </c>
      <c r="AA16" s="476" t="s">
        <v>48</v>
      </c>
      <c r="AB16" s="467"/>
      <c r="AC16" s="468" t="str">
        <f>IF(AB16*14=0,"",AB16*14)</f>
        <v/>
      </c>
      <c r="AD16" s="467"/>
      <c r="AE16" s="468" t="str">
        <f>IF(AD16*14=0,"",AD16*14)</f>
        <v/>
      </c>
      <c r="AF16" s="467"/>
      <c r="AG16" s="477"/>
      <c r="AH16" s="470"/>
      <c r="AI16" s="468" t="str">
        <f t="shared" si="3"/>
        <v/>
      </c>
      <c r="AJ16" s="467"/>
      <c r="AK16" s="468" t="str">
        <f t="shared" si="4"/>
        <v/>
      </c>
      <c r="AL16" s="467"/>
      <c r="AM16" s="471"/>
      <c r="AN16" s="470"/>
      <c r="AO16" s="468" t="str">
        <f t="shared" si="5"/>
        <v/>
      </c>
      <c r="AP16" s="467"/>
      <c r="AQ16" s="468" t="str">
        <f t="shared" si="6"/>
        <v/>
      </c>
      <c r="AR16" s="467"/>
      <c r="AS16" s="471"/>
      <c r="AT16" s="467"/>
      <c r="AU16" s="468" t="str">
        <f t="shared" si="7"/>
        <v/>
      </c>
      <c r="AV16" s="467"/>
      <c r="AW16" s="468" t="str">
        <f t="shared" si="8"/>
        <v/>
      </c>
      <c r="AX16" s="467"/>
      <c r="AY16" s="467"/>
      <c r="AZ16" s="472">
        <f>IF(D16+J16+P16+V16+AB16+AH16+AN16+AT16=0,"",D16+J16+P16+V16+AB16+AH16+AN16+AT16)</f>
        <v>1</v>
      </c>
      <c r="BA16" s="468">
        <f>IF((D16+J16+P16+V16+AB16+AH16+AN16+AT16)*14=0,"",(D16+J16+P16+V16+AB16+AH16+AN16+AT16)*14)</f>
        <v>14</v>
      </c>
      <c r="BB16" s="473">
        <f>IF(F16+L16+R16+X16+AD16+AJ16+AP16+AV16=0,"",F16+L16+R16+X16+AD16+AJ16+AP16+AV16)</f>
        <v>2</v>
      </c>
      <c r="BC16" s="468">
        <f>IF((L16+F16+R16+X16+AD16+AJ16+AP16+AV16)*14=0,"",(L16+F16+R16+X16+AD16+AJ16+AP16+AV16)*14)</f>
        <v>28</v>
      </c>
      <c r="BD16" s="473">
        <f>IF(N16+H16+T16+Z16+AF16+AL16+AR16+AX16=0,"",N16+H16+T16+Z16+AF16+AL16+AR16+AX16)</f>
        <v>2</v>
      </c>
      <c r="BE16" s="474">
        <f>IF(D16+F16+L16+J16+P16+R16+V16+X16+AB16+AD16+AH16+AJ16+AN16+AP16+AT16+AV16=0,"",D16+F16+L16+J16+P16+R16+V16+X16+AB16+AD16+AH16+AJ16+AN16+AP16+AT16+AV16)</f>
        <v>3</v>
      </c>
      <c r="BF16" s="463" t="s">
        <v>81</v>
      </c>
      <c r="BG16" s="464" t="s">
        <v>70</v>
      </c>
    </row>
    <row r="17" spans="1:59" ht="15.75" customHeight="1" x14ac:dyDescent="0.25">
      <c r="A17" s="465"/>
      <c r="B17" s="475" t="s">
        <v>102</v>
      </c>
      <c r="C17" s="466" t="s">
        <v>268</v>
      </c>
      <c r="D17" s="467"/>
      <c r="E17" s="468" t="s">
        <v>242</v>
      </c>
      <c r="F17" s="467"/>
      <c r="G17" s="468" t="s">
        <v>242</v>
      </c>
      <c r="H17" s="467"/>
      <c r="I17" s="469"/>
      <c r="J17" s="470"/>
      <c r="K17" s="468" t="str">
        <f>IF(J17*14=0,"",J17*14)</f>
        <v/>
      </c>
      <c r="L17" s="467"/>
      <c r="M17" s="468" t="str">
        <f>IF(L17*14=0,"",L17*14)</f>
        <v/>
      </c>
      <c r="N17" s="467"/>
      <c r="O17" s="471"/>
      <c r="P17" s="467"/>
      <c r="Q17" s="468" t="str">
        <f>IF(P17*14=0,"",P17*14)</f>
        <v/>
      </c>
      <c r="R17" s="467"/>
      <c r="S17" s="468" t="str">
        <f>IF(R17*14=0,"",R17*14)</f>
        <v/>
      </c>
      <c r="T17" s="467"/>
      <c r="U17" s="476"/>
      <c r="V17" s="467">
        <v>1</v>
      </c>
      <c r="W17" s="468">
        <f>IF(V17*14=0,"",V17*14)</f>
        <v>14</v>
      </c>
      <c r="X17" s="467">
        <v>1</v>
      </c>
      <c r="Y17" s="468">
        <f t="shared" si="0"/>
        <v>14</v>
      </c>
      <c r="Z17" s="820">
        <v>3</v>
      </c>
      <c r="AA17" s="476" t="s">
        <v>48</v>
      </c>
      <c r="AB17" s="467"/>
      <c r="AC17" s="468" t="str">
        <f>IF(AB17*14=0,"",AB17*14)</f>
        <v/>
      </c>
      <c r="AD17" s="467"/>
      <c r="AE17" s="468" t="str">
        <f>IF(AD17*14=0,"",AD17*14)</f>
        <v/>
      </c>
      <c r="AF17" s="467"/>
      <c r="AG17" s="477"/>
      <c r="AH17" s="470"/>
      <c r="AI17" s="468" t="str">
        <f t="shared" si="3"/>
        <v/>
      </c>
      <c r="AJ17" s="467"/>
      <c r="AK17" s="468" t="str">
        <f t="shared" si="4"/>
        <v/>
      </c>
      <c r="AL17" s="467"/>
      <c r="AM17" s="471"/>
      <c r="AN17" s="470"/>
      <c r="AO17" s="468" t="str">
        <f t="shared" si="5"/>
        <v/>
      </c>
      <c r="AP17" s="467"/>
      <c r="AQ17" s="468" t="str">
        <f t="shared" si="6"/>
        <v/>
      </c>
      <c r="AR17" s="467"/>
      <c r="AS17" s="471"/>
      <c r="AT17" s="467"/>
      <c r="AU17" s="468" t="str">
        <f t="shared" si="7"/>
        <v/>
      </c>
      <c r="AV17" s="467"/>
      <c r="AW17" s="468" t="str">
        <f t="shared" si="8"/>
        <v/>
      </c>
      <c r="AX17" s="467"/>
      <c r="AY17" s="467"/>
      <c r="AZ17" s="472">
        <f>IF(D17+J17+P17+V17+AB17+AH17+AN17+AT17=0,"",D17+J17+P17+V17+AB17+AH17+AN17+AT17)</f>
        <v>1</v>
      </c>
      <c r="BA17" s="468">
        <f>IF((D17+J17+P17+V17+AB17+AH17+AN17+AT17)*14=0,"",(D17+J17+P17+V17+AB17+AH17+AN17+AT17)*14)</f>
        <v>14</v>
      </c>
      <c r="BB17" s="473">
        <f>IF(F17+L17+R17+X17+AD17+AJ17+AP17+AV17=0,"",F17+L17+R17+X17+AD17+AJ17+AP17+AV17)</f>
        <v>1</v>
      </c>
      <c r="BC17" s="468">
        <f>IF((L17+F17+R17+X17+AD17+AJ17+AP17+AV17)*14=0,"",(L17+F17+R17+X17+AD17+AJ17+AP17+AV17)*14)</f>
        <v>14</v>
      </c>
      <c r="BD17" s="473">
        <f>IF(N17+H17+T17+Z17+AF17+AL17+AR17+AX17=0,"",N17+H17+T17+Z17+AF17+AL17+AR17+AX17)</f>
        <v>3</v>
      </c>
      <c r="BE17" s="474">
        <f>IF(D17+F17+L17+J17+P17+R17+V17+X17+AB17+AD17+AH17+AJ17+AN17+AP17+AT17+AV17=0,"",D17+F17+L17+J17+P17+R17+V17+X17+AB17+AD17+AH17+AJ17+AN17+AP17+AT17+AV17)</f>
        <v>2</v>
      </c>
      <c r="BF17" s="463"/>
      <c r="BG17" s="464"/>
    </row>
    <row r="18" spans="1:59" s="736" customFormat="1" x14ac:dyDescent="0.25">
      <c r="A18" s="465" t="s">
        <v>255</v>
      </c>
      <c r="B18" s="475" t="s">
        <v>29</v>
      </c>
      <c r="C18" s="466" t="s">
        <v>256</v>
      </c>
      <c r="D18" s="467"/>
      <c r="E18" s="468" t="s">
        <v>242</v>
      </c>
      <c r="F18" s="467"/>
      <c r="G18" s="468" t="s">
        <v>242</v>
      </c>
      <c r="H18" s="467"/>
      <c r="I18" s="469"/>
      <c r="J18" s="470"/>
      <c r="K18" s="468" t="s">
        <v>242</v>
      </c>
      <c r="L18" s="467"/>
      <c r="M18" s="468" t="s">
        <v>242</v>
      </c>
      <c r="N18" s="467"/>
      <c r="O18" s="471"/>
      <c r="P18" s="467"/>
      <c r="Q18" s="468" t="str">
        <f>IF(P18*14=0,"",P18*14)</f>
        <v/>
      </c>
      <c r="R18" s="467"/>
      <c r="S18" s="468" t="str">
        <f>IF(R18*14=0,"",R18*14)</f>
        <v/>
      </c>
      <c r="T18" s="467"/>
      <c r="U18" s="476"/>
      <c r="V18" s="467"/>
      <c r="W18" s="468" t="str">
        <f t="shared" ref="W18:W20" si="23">IF(V18*14=0,"",V18*14)</f>
        <v/>
      </c>
      <c r="X18" s="467"/>
      <c r="Y18" s="468" t="str">
        <f t="shared" si="0"/>
        <v/>
      </c>
      <c r="Z18" s="820"/>
      <c r="AA18" s="476"/>
      <c r="AB18" s="467">
        <v>3</v>
      </c>
      <c r="AC18" s="468">
        <f>IF(AB18*14=0,"",AB18*14)</f>
        <v>42</v>
      </c>
      <c r="AD18" s="467">
        <v>1</v>
      </c>
      <c r="AE18" s="468">
        <f>IF(AD18*14=0,"",AD18*14)</f>
        <v>14</v>
      </c>
      <c r="AF18" s="467">
        <v>5</v>
      </c>
      <c r="AG18" s="477" t="s">
        <v>48</v>
      </c>
      <c r="AH18" s="470"/>
      <c r="AI18" s="468" t="str">
        <f t="shared" si="3"/>
        <v/>
      </c>
      <c r="AJ18" s="467"/>
      <c r="AK18" s="468" t="str">
        <f t="shared" si="4"/>
        <v/>
      </c>
      <c r="AL18" s="467"/>
      <c r="AM18" s="471"/>
      <c r="AN18" s="470"/>
      <c r="AO18" s="468" t="str">
        <f t="shared" si="5"/>
        <v/>
      </c>
      <c r="AP18" s="467"/>
      <c r="AQ18" s="468" t="str">
        <f t="shared" si="6"/>
        <v/>
      </c>
      <c r="AR18" s="467"/>
      <c r="AS18" s="471"/>
      <c r="AT18" s="467"/>
      <c r="AU18" s="468" t="str">
        <f t="shared" si="7"/>
        <v/>
      </c>
      <c r="AV18" s="467"/>
      <c r="AW18" s="468" t="str">
        <f t="shared" si="8"/>
        <v/>
      </c>
      <c r="AX18" s="467"/>
      <c r="AY18" s="467"/>
      <c r="AZ18" s="472">
        <f t="shared" si="9"/>
        <v>3</v>
      </c>
      <c r="BA18" s="468">
        <f t="shared" si="10"/>
        <v>42</v>
      </c>
      <c r="BB18" s="473">
        <f t="shared" si="11"/>
        <v>1</v>
      </c>
      <c r="BC18" s="468">
        <f t="shared" si="12"/>
        <v>14</v>
      </c>
      <c r="BD18" s="473">
        <f t="shared" si="13"/>
        <v>5</v>
      </c>
      <c r="BE18" s="474">
        <f t="shared" si="14"/>
        <v>4</v>
      </c>
      <c r="BF18" s="463" t="s">
        <v>81</v>
      </c>
      <c r="BG18" s="464" t="s">
        <v>257</v>
      </c>
    </row>
    <row r="19" spans="1:59" s="736" customFormat="1" ht="15.75" customHeight="1" x14ac:dyDescent="0.25">
      <c r="A19" s="465" t="s">
        <v>258</v>
      </c>
      <c r="B19" s="475" t="s">
        <v>29</v>
      </c>
      <c r="C19" s="466" t="s">
        <v>259</v>
      </c>
      <c r="D19" s="467"/>
      <c r="E19" s="468" t="s">
        <v>242</v>
      </c>
      <c r="F19" s="467"/>
      <c r="G19" s="468" t="s">
        <v>242</v>
      </c>
      <c r="H19" s="467"/>
      <c r="I19" s="469"/>
      <c r="J19" s="470"/>
      <c r="K19" s="468" t="str">
        <f t="shared" ref="K19" si="24">IF(J19*14=0,"",J19*14)</f>
        <v/>
      </c>
      <c r="L19" s="467"/>
      <c r="M19" s="468" t="str">
        <f t="shared" ref="M19" si="25">IF(L19*14=0,"",L19*14)</f>
        <v/>
      </c>
      <c r="N19" s="467"/>
      <c r="O19" s="471"/>
      <c r="P19" s="467"/>
      <c r="Q19" s="468" t="str">
        <f>IF(P19*14=0,"",P19*14)</f>
        <v/>
      </c>
      <c r="R19" s="467"/>
      <c r="S19" s="468" t="str">
        <f>IF(R19*14=0,"",R19*14)</f>
        <v/>
      </c>
      <c r="T19" s="467"/>
      <c r="U19" s="476"/>
      <c r="V19" s="467"/>
      <c r="W19" s="468" t="str">
        <f t="shared" si="23"/>
        <v/>
      </c>
      <c r="X19" s="467"/>
      <c r="Y19" s="468" t="str">
        <f t="shared" si="0"/>
        <v/>
      </c>
      <c r="Z19" s="820"/>
      <c r="AA19" s="476"/>
      <c r="AB19" s="467">
        <v>3</v>
      </c>
      <c r="AC19" s="468">
        <f>IF(AB19*14=0,"",AB19*14)</f>
        <v>42</v>
      </c>
      <c r="AD19" s="467">
        <v>1</v>
      </c>
      <c r="AE19" s="468">
        <f>IF(AD19*14=0,"",AD19*14)</f>
        <v>14</v>
      </c>
      <c r="AF19" s="467">
        <v>5</v>
      </c>
      <c r="AG19" s="477" t="s">
        <v>29</v>
      </c>
      <c r="AH19" s="470"/>
      <c r="AI19" s="468" t="str">
        <f t="shared" si="3"/>
        <v/>
      </c>
      <c r="AJ19" s="467"/>
      <c r="AK19" s="468" t="str">
        <f t="shared" si="4"/>
        <v/>
      </c>
      <c r="AL19" s="467"/>
      <c r="AM19" s="471"/>
      <c r="AN19" s="470"/>
      <c r="AO19" s="468" t="str">
        <f t="shared" si="5"/>
        <v/>
      </c>
      <c r="AP19" s="467"/>
      <c r="AQ19" s="468" t="str">
        <f t="shared" si="6"/>
        <v/>
      </c>
      <c r="AR19" s="467"/>
      <c r="AS19" s="471"/>
      <c r="AT19" s="467"/>
      <c r="AU19" s="468" t="str">
        <f t="shared" si="7"/>
        <v/>
      </c>
      <c r="AV19" s="467"/>
      <c r="AW19" s="468" t="str">
        <f t="shared" si="8"/>
        <v/>
      </c>
      <c r="AX19" s="467"/>
      <c r="AY19" s="467"/>
      <c r="AZ19" s="472">
        <f t="shared" si="9"/>
        <v>3</v>
      </c>
      <c r="BA19" s="468">
        <f t="shared" si="10"/>
        <v>42</v>
      </c>
      <c r="BB19" s="473">
        <f t="shared" si="11"/>
        <v>1</v>
      </c>
      <c r="BC19" s="468">
        <f t="shared" si="12"/>
        <v>14</v>
      </c>
      <c r="BD19" s="473">
        <f t="shared" si="13"/>
        <v>5</v>
      </c>
      <c r="BE19" s="474">
        <f t="shared" si="14"/>
        <v>4</v>
      </c>
      <c r="BF19" s="463" t="s">
        <v>81</v>
      </c>
      <c r="BG19" s="464" t="s">
        <v>51</v>
      </c>
    </row>
    <row r="20" spans="1:59" s="736" customFormat="1" ht="15.75" customHeight="1" x14ac:dyDescent="0.25">
      <c r="A20" s="465" t="s">
        <v>328</v>
      </c>
      <c r="B20" s="475" t="s">
        <v>249</v>
      </c>
      <c r="C20" s="466" t="s">
        <v>329</v>
      </c>
      <c r="D20" s="467"/>
      <c r="E20" s="468" t="s">
        <v>242</v>
      </c>
      <c r="F20" s="467"/>
      <c r="G20" s="468" t="s">
        <v>242</v>
      </c>
      <c r="H20" s="467"/>
      <c r="I20" s="469"/>
      <c r="J20" s="470"/>
      <c r="K20" s="468" t="s">
        <v>242</v>
      </c>
      <c r="L20" s="467"/>
      <c r="M20" s="468" t="s">
        <v>242</v>
      </c>
      <c r="N20" s="467"/>
      <c r="O20" s="471"/>
      <c r="P20" s="467"/>
      <c r="Q20" s="468" t="str">
        <f t="shared" ref="Q20" si="26">IF(P20*14=0,"",P20*14)</f>
        <v/>
      </c>
      <c r="R20" s="467"/>
      <c r="S20" s="468" t="str">
        <f t="shared" ref="S20" si="27">IF(R20*14=0,"",R20*14)</f>
        <v/>
      </c>
      <c r="T20" s="467"/>
      <c r="U20" s="476"/>
      <c r="V20" s="467"/>
      <c r="W20" s="468" t="str">
        <f t="shared" si="23"/>
        <v/>
      </c>
      <c r="X20" s="467"/>
      <c r="Y20" s="468" t="str">
        <f t="shared" si="0"/>
        <v/>
      </c>
      <c r="Z20" s="820"/>
      <c r="AA20" s="476"/>
      <c r="AB20" s="467">
        <v>3</v>
      </c>
      <c r="AC20" s="468">
        <f t="shared" ref="AC20" si="28">IF(AB20*14=0,"",AB20*14)</f>
        <v>42</v>
      </c>
      <c r="AD20" s="467">
        <v>1</v>
      </c>
      <c r="AE20" s="468">
        <f t="shared" ref="AE20" si="29">IF(AD20*14=0,"",AD20*14)</f>
        <v>14</v>
      </c>
      <c r="AF20" s="467">
        <v>3</v>
      </c>
      <c r="AG20" s="477" t="s">
        <v>48</v>
      </c>
      <c r="AH20" s="470"/>
      <c r="AI20" s="468" t="str">
        <f t="shared" si="3"/>
        <v/>
      </c>
      <c r="AJ20" s="467"/>
      <c r="AK20" s="468" t="str">
        <f t="shared" si="4"/>
        <v/>
      </c>
      <c r="AL20" s="467"/>
      <c r="AM20" s="471"/>
      <c r="AN20" s="470"/>
      <c r="AO20" s="468" t="str">
        <f t="shared" si="5"/>
        <v/>
      </c>
      <c r="AP20" s="467"/>
      <c r="AQ20" s="468" t="str">
        <f t="shared" si="6"/>
        <v/>
      </c>
      <c r="AR20" s="467"/>
      <c r="AS20" s="471"/>
      <c r="AT20" s="467"/>
      <c r="AU20" s="468" t="str">
        <f t="shared" si="7"/>
        <v/>
      </c>
      <c r="AV20" s="467"/>
      <c r="AW20" s="468" t="str">
        <f t="shared" si="8"/>
        <v/>
      </c>
      <c r="AX20" s="467"/>
      <c r="AY20" s="467"/>
      <c r="AZ20" s="472">
        <f t="shared" si="9"/>
        <v>3</v>
      </c>
      <c r="BA20" s="468">
        <f t="shared" si="10"/>
        <v>42</v>
      </c>
      <c r="BB20" s="473">
        <f t="shared" si="11"/>
        <v>1</v>
      </c>
      <c r="BC20" s="468">
        <f t="shared" si="12"/>
        <v>14</v>
      </c>
      <c r="BD20" s="473">
        <f t="shared" si="13"/>
        <v>3</v>
      </c>
      <c r="BE20" s="474">
        <f t="shared" si="14"/>
        <v>4</v>
      </c>
      <c r="BF20" s="463" t="s">
        <v>81</v>
      </c>
      <c r="BG20" s="464" t="s">
        <v>70</v>
      </c>
    </row>
    <row r="21" spans="1:59" s="736" customFormat="1" ht="15.75" customHeight="1" x14ac:dyDescent="0.25">
      <c r="A21" s="465" t="s">
        <v>330</v>
      </c>
      <c r="B21" s="475" t="s">
        <v>249</v>
      </c>
      <c r="C21" s="466" t="s">
        <v>331</v>
      </c>
      <c r="D21" s="467"/>
      <c r="E21" s="468" t="s">
        <v>242</v>
      </c>
      <c r="F21" s="467"/>
      <c r="G21" s="468" t="s">
        <v>242</v>
      </c>
      <c r="H21" s="467"/>
      <c r="I21" s="469"/>
      <c r="J21" s="470"/>
      <c r="K21" s="468" t="str">
        <f t="shared" ref="K21:K26" si="30">IF(J21*14=0,"",J21*14)</f>
        <v/>
      </c>
      <c r="L21" s="467"/>
      <c r="M21" s="468" t="str">
        <f t="shared" ref="M21:M26" si="31">IF(L21*14=0,"",L21*14)</f>
        <v/>
      </c>
      <c r="N21" s="467"/>
      <c r="O21" s="471"/>
      <c r="P21" s="467"/>
      <c r="Q21" s="468" t="str">
        <f>IF(P21*14=0,"",P21*14)</f>
        <v/>
      </c>
      <c r="R21" s="467"/>
      <c r="S21" s="468" t="str">
        <f>IF(R21*14=0,"",R21*14)</f>
        <v/>
      </c>
      <c r="T21" s="467"/>
      <c r="U21" s="476"/>
      <c r="V21" s="467"/>
      <c r="W21" s="468" t="str">
        <f>IF(V21*14=0,"",V21*14)</f>
        <v/>
      </c>
      <c r="X21" s="467"/>
      <c r="Y21" s="468" t="str">
        <f>IF(X21*14=0,"",X21*14)</f>
        <v/>
      </c>
      <c r="Z21" s="820"/>
      <c r="AA21" s="476"/>
      <c r="AB21" s="467">
        <v>3</v>
      </c>
      <c r="AC21" s="468">
        <f>IF(AB21*14=0,"",AB21*14)</f>
        <v>42</v>
      </c>
      <c r="AD21" s="467">
        <v>1</v>
      </c>
      <c r="AE21" s="468">
        <f>IF(AD21*14=0,"",AD21*14)</f>
        <v>14</v>
      </c>
      <c r="AF21" s="467">
        <v>3</v>
      </c>
      <c r="AG21" s="477" t="s">
        <v>271</v>
      </c>
      <c r="AH21" s="470"/>
      <c r="AI21" s="468" t="str">
        <f>IF(AH21*14=0,"",AH21*14)</f>
        <v/>
      </c>
      <c r="AJ21" s="467"/>
      <c r="AK21" s="468" t="str">
        <f>IF(AJ21*14=0,"",AJ21*14)</f>
        <v/>
      </c>
      <c r="AL21" s="467"/>
      <c r="AM21" s="471"/>
      <c r="AN21" s="470"/>
      <c r="AO21" s="468" t="str">
        <f>IF(AN21*14=0,"",AN21*14)</f>
        <v/>
      </c>
      <c r="AP21" s="467"/>
      <c r="AQ21" s="468" t="str">
        <f>IF(AP21*14=0,"",AP21*14)</f>
        <v/>
      </c>
      <c r="AR21" s="467"/>
      <c r="AS21" s="471"/>
      <c r="AT21" s="467"/>
      <c r="AU21" s="468" t="str">
        <f>IF(AT21*14=0,"",AT21*14)</f>
        <v/>
      </c>
      <c r="AV21" s="467"/>
      <c r="AW21" s="468" t="str">
        <f>IF(AV21*14=0,"",AV21*14)</f>
        <v/>
      </c>
      <c r="AX21" s="467"/>
      <c r="AY21" s="467"/>
      <c r="AZ21" s="472">
        <f t="shared" si="9"/>
        <v>3</v>
      </c>
      <c r="BA21" s="468">
        <f t="shared" si="10"/>
        <v>42</v>
      </c>
      <c r="BB21" s="473">
        <f t="shared" si="11"/>
        <v>1</v>
      </c>
      <c r="BC21" s="468">
        <f t="shared" si="12"/>
        <v>14</v>
      </c>
      <c r="BD21" s="473">
        <f t="shared" si="13"/>
        <v>3</v>
      </c>
      <c r="BE21" s="474">
        <f t="shared" si="14"/>
        <v>4</v>
      </c>
      <c r="BF21" s="463" t="s">
        <v>81</v>
      </c>
      <c r="BG21" s="464" t="s">
        <v>51</v>
      </c>
    </row>
    <row r="22" spans="1:59" s="736" customFormat="1" ht="15.75" customHeight="1" x14ac:dyDescent="0.25">
      <c r="A22" s="465" t="s">
        <v>269</v>
      </c>
      <c r="B22" s="475" t="s">
        <v>29</v>
      </c>
      <c r="C22" s="466" t="s">
        <v>270</v>
      </c>
      <c r="D22" s="467"/>
      <c r="E22" s="468" t="str">
        <f t="shared" ref="E22:E26" si="32">IF(D22*14=0,"",D22*14)</f>
        <v/>
      </c>
      <c r="F22" s="467"/>
      <c r="G22" s="468" t="str">
        <f t="shared" ref="G22:G26" si="33">IF(F22*14=0,"",F22*14)</f>
        <v/>
      </c>
      <c r="H22" s="467"/>
      <c r="I22" s="469"/>
      <c r="J22" s="470"/>
      <c r="K22" s="468" t="str">
        <f t="shared" si="30"/>
        <v/>
      </c>
      <c r="L22" s="467"/>
      <c r="M22" s="468" t="str">
        <f t="shared" si="31"/>
        <v/>
      </c>
      <c r="N22" s="467"/>
      <c r="O22" s="471"/>
      <c r="P22" s="467"/>
      <c r="Q22" s="468" t="str">
        <f t="shared" ref="Q22:Q26" si="34">IF(P22*14=0,"",P22*14)</f>
        <v/>
      </c>
      <c r="R22" s="467"/>
      <c r="S22" s="468" t="str">
        <f t="shared" ref="S22:S26" si="35">IF(R22*14=0,"",R22*14)</f>
        <v/>
      </c>
      <c r="T22" s="467"/>
      <c r="U22" s="476"/>
      <c r="V22" s="467"/>
      <c r="W22" s="468" t="str">
        <f t="shared" ref="W22:W28" si="36">IF(V22*14=0,"",V22*14)</f>
        <v/>
      </c>
      <c r="X22" s="467"/>
      <c r="Y22" s="468" t="str">
        <f t="shared" ref="Y22:Y28" si="37">IF(X22*14=0,"",X22*14)</f>
        <v/>
      </c>
      <c r="Z22" s="820"/>
      <c r="AA22" s="476"/>
      <c r="AB22" s="467">
        <v>3</v>
      </c>
      <c r="AC22" s="468">
        <f t="shared" ref="AC22" si="38">IF(AB22*14=0,"",AB22*14)</f>
        <v>42</v>
      </c>
      <c r="AD22" s="467">
        <v>2</v>
      </c>
      <c r="AE22" s="468">
        <f t="shared" ref="AE22" si="39">IF(AD22*14=0,"",AD22*14)</f>
        <v>28</v>
      </c>
      <c r="AF22" s="467">
        <v>6</v>
      </c>
      <c r="AG22" s="477" t="s">
        <v>271</v>
      </c>
      <c r="AH22" s="470"/>
      <c r="AI22" s="468" t="str">
        <f>IF(AH22*14=0,"",AH22*14)</f>
        <v/>
      </c>
      <c r="AJ22" s="467"/>
      <c r="AK22" s="468" t="str">
        <f>IF(AJ22*14=0,"",AJ22*14)</f>
        <v/>
      </c>
      <c r="AL22" s="467"/>
      <c r="AM22" s="471"/>
      <c r="AN22" s="470"/>
      <c r="AO22" s="468" t="str">
        <f t="shared" ref="AO22:AO27" si="40">IF(AN22*14=0,"",AN22*14)</f>
        <v/>
      </c>
      <c r="AP22" s="467"/>
      <c r="AQ22" s="468" t="str">
        <f t="shared" ref="AQ22:AQ27" si="41">IF(AP22*14=0,"",AP22*14)</f>
        <v/>
      </c>
      <c r="AR22" s="467"/>
      <c r="AS22" s="471"/>
      <c r="AT22" s="467"/>
      <c r="AU22" s="468" t="str">
        <f t="shared" ref="AU22:AU27" si="42">IF(AT22*14=0,"",AT22*14)</f>
        <v/>
      </c>
      <c r="AV22" s="467"/>
      <c r="AW22" s="468" t="str">
        <f t="shared" ref="AW22:AW27" si="43">IF(AV22*14=0,"",AV22*14)</f>
        <v/>
      </c>
      <c r="AX22" s="467"/>
      <c r="AY22" s="467"/>
      <c r="AZ22" s="472">
        <f>IF(D22+J22+P22+V22+AB22+AH22+AN22+AT22=0,"",D22+J22+P22+V22+AB22+AH22+AN22+AT22)</f>
        <v>3</v>
      </c>
      <c r="BA22" s="468">
        <f t="shared" si="10"/>
        <v>42</v>
      </c>
      <c r="BB22" s="473">
        <f>IF(F22+L22+R22+X22+AD22+AJ22+AP22+AV22=0,"",F22+L22+R22+X22+AD22+AJ22+AP22+AV22)</f>
        <v>2</v>
      </c>
      <c r="BC22" s="468">
        <f t="shared" si="12"/>
        <v>28</v>
      </c>
      <c r="BD22" s="473">
        <f t="shared" si="13"/>
        <v>6</v>
      </c>
      <c r="BE22" s="474">
        <f t="shared" si="14"/>
        <v>5</v>
      </c>
      <c r="BF22" s="463" t="s">
        <v>81</v>
      </c>
      <c r="BG22" s="464" t="s">
        <v>98</v>
      </c>
    </row>
    <row r="23" spans="1:59" s="736" customFormat="1" ht="15.75" customHeight="1" x14ac:dyDescent="0.25">
      <c r="A23" s="465" t="s">
        <v>276</v>
      </c>
      <c r="B23" s="475" t="s">
        <v>29</v>
      </c>
      <c r="C23" s="466" t="s">
        <v>277</v>
      </c>
      <c r="D23" s="467"/>
      <c r="E23" s="468" t="s">
        <v>242</v>
      </c>
      <c r="F23" s="467"/>
      <c r="G23" s="468" t="s">
        <v>242</v>
      </c>
      <c r="H23" s="467"/>
      <c r="I23" s="469"/>
      <c r="J23" s="470"/>
      <c r="K23" s="468" t="str">
        <f t="shared" si="30"/>
        <v/>
      </c>
      <c r="L23" s="467"/>
      <c r="M23" s="468" t="str">
        <f t="shared" si="31"/>
        <v/>
      </c>
      <c r="N23" s="467"/>
      <c r="O23" s="471"/>
      <c r="P23" s="467"/>
      <c r="Q23" s="468" t="str">
        <f>IF(P23*14=0,"",P23*14)</f>
        <v/>
      </c>
      <c r="R23" s="467"/>
      <c r="S23" s="468" t="str">
        <f>IF(R23*14=0,"",R23*14)</f>
        <v/>
      </c>
      <c r="T23" s="467"/>
      <c r="U23" s="476"/>
      <c r="V23" s="467"/>
      <c r="W23" s="468" t="str">
        <f>IF(V23*14=0,"",V23*14)</f>
        <v/>
      </c>
      <c r="X23" s="467"/>
      <c r="Y23" s="468" t="str">
        <f>IF(X23*14=0,"",X23*14)</f>
        <v/>
      </c>
      <c r="Z23" s="820"/>
      <c r="AA23" s="476"/>
      <c r="AB23" s="467">
        <v>2</v>
      </c>
      <c r="AC23" s="468">
        <f>IF(AB23*14=0,"",AB23*14)</f>
        <v>28</v>
      </c>
      <c r="AD23" s="467"/>
      <c r="AE23" s="468" t="str">
        <f>IF(AD23*14=0,"",AD23*14)</f>
        <v/>
      </c>
      <c r="AF23" s="467">
        <v>2</v>
      </c>
      <c r="AG23" s="477" t="s">
        <v>48</v>
      </c>
      <c r="AH23" s="470"/>
      <c r="AI23" s="468" t="str">
        <f>IF(AH23*14=0,"",AH23*14)</f>
        <v/>
      </c>
      <c r="AJ23" s="467"/>
      <c r="AK23" s="468" t="str">
        <f>IF(AJ23*14=0,"",AJ23*14)</f>
        <v/>
      </c>
      <c r="AL23" s="467"/>
      <c r="AM23" s="471"/>
      <c r="AN23" s="470"/>
      <c r="AO23" s="468" t="str">
        <f>IF(AN23*14=0,"",AN23*14)</f>
        <v/>
      </c>
      <c r="AP23" s="467"/>
      <c r="AQ23" s="468" t="str">
        <f>IF(AP23*14=0,"",AP23*14)</f>
        <v/>
      </c>
      <c r="AR23" s="467"/>
      <c r="AS23" s="471"/>
      <c r="AT23" s="467"/>
      <c r="AU23" s="468" t="str">
        <f>IF(AT23*14=0,"",AT23*14)</f>
        <v/>
      </c>
      <c r="AV23" s="467"/>
      <c r="AW23" s="468" t="str">
        <f>IF(AV23*14=0,"",AV23*14)</f>
        <v/>
      </c>
      <c r="AX23" s="467"/>
      <c r="AY23" s="467"/>
      <c r="AZ23" s="472">
        <f>IF(D23+J23+P23+V23+AB23+AH23+AN23+AT23=0,"",D23+J23+P23+V23+AB23+AH23+AN23+AT23)</f>
        <v>2</v>
      </c>
      <c r="BA23" s="468">
        <f>IF((D23+J23+P23+V23+AB23+AH23+AN23+AT23)*14=0,"",(D23+J23+P23+V23+AB23+AH23+AN23+AT23)*14)</f>
        <v>28</v>
      </c>
      <c r="BB23" s="473" t="str">
        <f>IF(F23+L23+R23+X23+AD23+AJ23+AP23+AV23=0,"",F23+L23+R23+X23+AD23+AJ23+AP23+AV23)</f>
        <v/>
      </c>
      <c r="BC23" s="468" t="str">
        <f>IF((L23+F23+R23+X23+AD23+AJ23+AP23+AV23)*14=0,"",(L23+F23+R23+X23+AD23+AJ23+AP23+AV23)*14)</f>
        <v/>
      </c>
      <c r="BD23" s="473">
        <f>IF(N23+H23+T23+Z23+AF23+AL23+AR23+AX23=0,"",N23+H23+T23+Z23+AF23+AL23+AR23+AX23)</f>
        <v>2</v>
      </c>
      <c r="BE23" s="474">
        <f>IF(D23+F23+L23+J23+P23+R23+V23+X23+AB23+AD23+AH23+AJ23+AN23+AP23+AT23+AV23=0,"",D23+F23+L23+J23+P23+R23+V23+X23+AB23+AD23+AH23+AJ23+AN23+AP23+AT23+AV23)</f>
        <v>2</v>
      </c>
      <c r="BF23" s="463" t="s">
        <v>81</v>
      </c>
      <c r="BG23" s="464" t="s">
        <v>56</v>
      </c>
    </row>
    <row r="24" spans="1:59" s="737" customFormat="1" ht="15.75" customHeight="1" x14ac:dyDescent="0.25">
      <c r="A24" s="465" t="s">
        <v>265</v>
      </c>
      <c r="B24" s="475" t="s">
        <v>249</v>
      </c>
      <c r="C24" s="466" t="s">
        <v>266</v>
      </c>
      <c r="D24" s="467"/>
      <c r="E24" s="468" t="s">
        <v>242</v>
      </c>
      <c r="F24" s="467"/>
      <c r="G24" s="468" t="s">
        <v>242</v>
      </c>
      <c r="H24" s="467"/>
      <c r="I24" s="469"/>
      <c r="J24" s="470"/>
      <c r="K24" s="468" t="s">
        <v>242</v>
      </c>
      <c r="L24" s="467"/>
      <c r="M24" s="468" t="s">
        <v>242</v>
      </c>
      <c r="N24" s="467"/>
      <c r="O24" s="471"/>
      <c r="P24" s="467"/>
      <c r="Q24" s="468" t="str">
        <f>IF(P24*14=0,"",P24*14)</f>
        <v/>
      </c>
      <c r="R24" s="467"/>
      <c r="S24" s="468" t="str">
        <f>IF(R24*14=0,"",R24*14)</f>
        <v/>
      </c>
      <c r="T24" s="467"/>
      <c r="U24" s="476"/>
      <c r="V24" s="467"/>
      <c r="W24" s="468" t="str">
        <f>IF(V24*14=0,"",V24*14)</f>
        <v/>
      </c>
      <c r="X24" s="467"/>
      <c r="Y24" s="468" t="str">
        <f>IF(X24*14=0,"",X24*14)</f>
        <v/>
      </c>
      <c r="Z24" s="820"/>
      <c r="AA24" s="476"/>
      <c r="AB24" s="467">
        <v>1</v>
      </c>
      <c r="AC24" s="468">
        <f>IF(AB24*14=0,"",AB24*14)</f>
        <v>14</v>
      </c>
      <c r="AD24" s="467">
        <v>1</v>
      </c>
      <c r="AE24" s="468">
        <f>IF(AD24*14=0,"",AD24*14)</f>
        <v>14</v>
      </c>
      <c r="AF24" s="467">
        <v>2</v>
      </c>
      <c r="AG24" s="477" t="s">
        <v>48</v>
      </c>
      <c r="AH24" s="470"/>
      <c r="AI24" s="468" t="str">
        <f>IF(AH24*14=0,"",AH24*14)</f>
        <v/>
      </c>
      <c r="AJ24" s="467"/>
      <c r="AK24" s="468" t="str">
        <f>IF(AJ24*14=0,"",AJ24*14)</f>
        <v/>
      </c>
      <c r="AL24" s="467"/>
      <c r="AM24" s="471"/>
      <c r="AN24" s="470"/>
      <c r="AO24" s="468" t="str">
        <f>IF(AN24*14=0,"",AN24*14)</f>
        <v/>
      </c>
      <c r="AP24" s="467"/>
      <c r="AQ24" s="468" t="str">
        <f>IF(AP24*14=0,"",AP24*14)</f>
        <v/>
      </c>
      <c r="AR24" s="467"/>
      <c r="AS24" s="471"/>
      <c r="AT24" s="467"/>
      <c r="AU24" s="468" t="str">
        <f>IF(AT24*14=0,"",AT24*14)</f>
        <v/>
      </c>
      <c r="AV24" s="467"/>
      <c r="AW24" s="468" t="str">
        <f>IF(AV24*14=0,"",AV24*14)</f>
        <v/>
      </c>
      <c r="AX24" s="467"/>
      <c r="AY24" s="467"/>
      <c r="AZ24" s="472">
        <f>IF(D24+J24+P24+V24+AB24+AH24+AN24+AT24=0,"",D24+J24+P24+V24+AB24+AH24+AN24+AT24)</f>
        <v>1</v>
      </c>
      <c r="BA24" s="468">
        <f>IF((D24+J24+P24+V24+AB24+AH24+AN24+AT24)*14=0,"",(D24+J24+P24+V24+AB24+AH24+AN24+AT24)*14)</f>
        <v>14</v>
      </c>
      <c r="BB24" s="473">
        <f>IF(F24+L24+R24+X24+AD24+AJ24+AP24+AV24=0,"",F24+L24+R24+X24+AD24+AJ24+AP24+AV24)</f>
        <v>1</v>
      </c>
      <c r="BC24" s="468">
        <f>IF((L24+F24+R24+X24+AD24+AJ24+AP24+AV24)*14=0,"",(L24+F24+R24+X24+AD24+AJ24+AP24+AV24)*14)</f>
        <v>14</v>
      </c>
      <c r="BD24" s="473">
        <f>IF(N24+H24+T24+Z24+AF24+AL24+AR24+AX24=0,"",N24+H24+T24+Z24+AF24+AL24+AR24+AX24)</f>
        <v>2</v>
      </c>
      <c r="BE24" s="474">
        <f>IF(D24+F24+L24+J24+P24+R24+V24+X24+AB24+AD24+AH24+AJ24+AN24+AP24+AT24+AV24=0,"",D24+F24+L24+J24+P24+R24+V24+X24+AB24+AD24+AH24+AJ24+AN24+AP24+AT24+AV24)</f>
        <v>2</v>
      </c>
      <c r="BF24" s="463" t="s">
        <v>81</v>
      </c>
      <c r="BG24" s="464" t="s">
        <v>267</v>
      </c>
    </row>
    <row r="25" spans="1:59" s="736" customFormat="1" ht="15.75" customHeight="1" x14ac:dyDescent="0.25">
      <c r="A25" s="465" t="s">
        <v>272</v>
      </c>
      <c r="B25" s="475" t="s">
        <v>29</v>
      </c>
      <c r="C25" s="466" t="s">
        <v>499</v>
      </c>
      <c r="D25" s="467"/>
      <c r="E25" s="468" t="str">
        <f t="shared" si="32"/>
        <v/>
      </c>
      <c r="F25" s="467"/>
      <c r="G25" s="468" t="str">
        <f t="shared" si="33"/>
        <v/>
      </c>
      <c r="H25" s="467"/>
      <c r="I25" s="469"/>
      <c r="J25" s="470"/>
      <c r="K25" s="468" t="str">
        <f t="shared" si="30"/>
        <v/>
      </c>
      <c r="L25" s="467"/>
      <c r="M25" s="468" t="str">
        <f t="shared" si="31"/>
        <v/>
      </c>
      <c r="N25" s="467"/>
      <c r="O25" s="471"/>
      <c r="P25" s="467"/>
      <c r="Q25" s="468" t="str">
        <f t="shared" si="34"/>
        <v/>
      </c>
      <c r="R25" s="467"/>
      <c r="S25" s="468" t="str">
        <f t="shared" si="35"/>
        <v/>
      </c>
      <c r="T25" s="467"/>
      <c r="U25" s="476"/>
      <c r="V25" s="467"/>
      <c r="W25" s="468" t="str">
        <f t="shared" si="36"/>
        <v/>
      </c>
      <c r="X25" s="467"/>
      <c r="Y25" s="468" t="str">
        <f t="shared" si="37"/>
        <v/>
      </c>
      <c r="Z25" s="820"/>
      <c r="AA25" s="476"/>
      <c r="AB25" s="467"/>
      <c r="AC25" s="468" t="str">
        <f t="shared" ref="AC25:AC26" si="44">IF(AB25*14=0,"",AB25*14)</f>
        <v/>
      </c>
      <c r="AD25" s="467"/>
      <c r="AE25" s="468" t="str">
        <f t="shared" ref="AE25:AE26" si="45">IF(AD25*14=0,"",AD25*14)</f>
        <v/>
      </c>
      <c r="AF25" s="467"/>
      <c r="AG25" s="477"/>
      <c r="AH25" s="470">
        <v>1</v>
      </c>
      <c r="AI25" s="468">
        <f t="shared" ref="AI25:AI27" si="46">IF(AH25*14=0,"",AH25*14)</f>
        <v>14</v>
      </c>
      <c r="AJ25" s="467">
        <v>1</v>
      </c>
      <c r="AK25" s="468">
        <f t="shared" ref="AK25:AK28" si="47">IF(AJ25*14=0,"",AJ25*14)</f>
        <v>14</v>
      </c>
      <c r="AL25" s="467">
        <v>2</v>
      </c>
      <c r="AM25" s="471" t="s">
        <v>85</v>
      </c>
      <c r="AN25" s="470"/>
      <c r="AO25" s="468" t="str">
        <f t="shared" si="40"/>
        <v/>
      </c>
      <c r="AP25" s="467"/>
      <c r="AQ25" s="468" t="str">
        <f t="shared" si="41"/>
        <v/>
      </c>
      <c r="AR25" s="467"/>
      <c r="AS25" s="471"/>
      <c r="AT25" s="467"/>
      <c r="AU25" s="468" t="str">
        <f t="shared" si="42"/>
        <v/>
      </c>
      <c r="AV25" s="467"/>
      <c r="AW25" s="468" t="str">
        <f t="shared" si="43"/>
        <v/>
      </c>
      <c r="AX25" s="467"/>
      <c r="AY25" s="467"/>
      <c r="AZ25" s="472">
        <f t="shared" ref="AZ25:AZ26" si="48">IF(D25+J25+P25+V25+AB25+AH25+AN25+AT25=0,"",D25+J25+P25+V25+AB25+AH25+AN25+AT25)</f>
        <v>1</v>
      </c>
      <c r="BA25" s="468">
        <f t="shared" si="10"/>
        <v>14</v>
      </c>
      <c r="BB25" s="473">
        <f t="shared" ref="BB25:BB26" si="49">IF(F25+L25+R25+X25+AD25+AJ25+AP25+AV25=0,"",F25+L25+R25+X25+AD25+AJ25+AP25+AV25)</f>
        <v>1</v>
      </c>
      <c r="BC25" s="468">
        <f t="shared" si="12"/>
        <v>14</v>
      </c>
      <c r="BD25" s="473">
        <f t="shared" si="13"/>
        <v>2</v>
      </c>
      <c r="BE25" s="474">
        <f t="shared" si="14"/>
        <v>2</v>
      </c>
      <c r="BF25" s="463" t="s">
        <v>81</v>
      </c>
      <c r="BG25" s="464" t="s">
        <v>86</v>
      </c>
    </row>
    <row r="26" spans="1:59" s="736" customFormat="1" ht="15.75" customHeight="1" x14ac:dyDescent="0.25">
      <c r="A26" s="465" t="s">
        <v>274</v>
      </c>
      <c r="B26" s="475" t="s">
        <v>29</v>
      </c>
      <c r="C26" s="466" t="s">
        <v>275</v>
      </c>
      <c r="D26" s="467"/>
      <c r="E26" s="468" t="str">
        <f t="shared" si="32"/>
        <v/>
      </c>
      <c r="F26" s="467"/>
      <c r="G26" s="468" t="str">
        <f t="shared" si="33"/>
        <v/>
      </c>
      <c r="H26" s="467"/>
      <c r="I26" s="469"/>
      <c r="J26" s="470"/>
      <c r="K26" s="468" t="str">
        <f t="shared" si="30"/>
        <v/>
      </c>
      <c r="L26" s="467"/>
      <c r="M26" s="468" t="str">
        <f t="shared" si="31"/>
        <v/>
      </c>
      <c r="N26" s="467"/>
      <c r="O26" s="471"/>
      <c r="P26" s="467"/>
      <c r="Q26" s="468" t="str">
        <f t="shared" si="34"/>
        <v/>
      </c>
      <c r="R26" s="467"/>
      <c r="S26" s="468" t="str">
        <f t="shared" si="35"/>
        <v/>
      </c>
      <c r="T26" s="467"/>
      <c r="U26" s="476"/>
      <c r="V26" s="467"/>
      <c r="W26" s="468" t="str">
        <f t="shared" si="36"/>
        <v/>
      </c>
      <c r="X26" s="467"/>
      <c r="Y26" s="468" t="str">
        <f t="shared" si="37"/>
        <v/>
      </c>
      <c r="Z26" s="820"/>
      <c r="AA26" s="476"/>
      <c r="AB26" s="467"/>
      <c r="AC26" s="468" t="str">
        <f t="shared" si="44"/>
        <v/>
      </c>
      <c r="AD26" s="467"/>
      <c r="AE26" s="468" t="str">
        <f t="shared" si="45"/>
        <v/>
      </c>
      <c r="AF26" s="467"/>
      <c r="AG26" s="477"/>
      <c r="AH26" s="470">
        <v>1</v>
      </c>
      <c r="AI26" s="468">
        <f t="shared" si="46"/>
        <v>14</v>
      </c>
      <c r="AJ26" s="467">
        <v>4</v>
      </c>
      <c r="AK26" s="468">
        <f t="shared" si="47"/>
        <v>56</v>
      </c>
      <c r="AL26" s="467">
        <v>6</v>
      </c>
      <c r="AM26" s="471" t="s">
        <v>31</v>
      </c>
      <c r="AN26" s="470"/>
      <c r="AO26" s="468" t="str">
        <f t="shared" si="40"/>
        <v/>
      </c>
      <c r="AP26" s="467"/>
      <c r="AQ26" s="468" t="str">
        <f t="shared" si="41"/>
        <v/>
      </c>
      <c r="AR26" s="467"/>
      <c r="AS26" s="471"/>
      <c r="AT26" s="467"/>
      <c r="AU26" s="468" t="str">
        <f t="shared" si="42"/>
        <v/>
      </c>
      <c r="AV26" s="467"/>
      <c r="AW26" s="468" t="str">
        <f t="shared" si="43"/>
        <v/>
      </c>
      <c r="AX26" s="467"/>
      <c r="AY26" s="467"/>
      <c r="AZ26" s="472">
        <f t="shared" si="48"/>
        <v>1</v>
      </c>
      <c r="BA26" s="468">
        <f t="shared" si="10"/>
        <v>14</v>
      </c>
      <c r="BB26" s="473">
        <f t="shared" si="49"/>
        <v>4</v>
      </c>
      <c r="BC26" s="468">
        <f t="shared" si="12"/>
        <v>56</v>
      </c>
      <c r="BD26" s="473">
        <f t="shared" si="13"/>
        <v>6</v>
      </c>
      <c r="BE26" s="474">
        <f t="shared" si="14"/>
        <v>5</v>
      </c>
      <c r="BF26" s="463" t="s">
        <v>81</v>
      </c>
      <c r="BG26" s="464" t="s">
        <v>98</v>
      </c>
    </row>
    <row r="27" spans="1:59" s="736" customFormat="1" ht="15.75" customHeight="1" x14ac:dyDescent="0.25">
      <c r="A27" s="465" t="s">
        <v>332</v>
      </c>
      <c r="B27" s="475" t="s">
        <v>249</v>
      </c>
      <c r="C27" s="466" t="s">
        <v>333</v>
      </c>
      <c r="D27" s="467"/>
      <c r="E27" s="468" t="s">
        <v>242</v>
      </c>
      <c r="F27" s="467"/>
      <c r="G27" s="468" t="s">
        <v>242</v>
      </c>
      <c r="H27" s="467"/>
      <c r="I27" s="469"/>
      <c r="J27" s="470"/>
      <c r="K27" s="468" t="s">
        <v>242</v>
      </c>
      <c r="L27" s="467"/>
      <c r="M27" s="468" t="s">
        <v>242</v>
      </c>
      <c r="N27" s="467"/>
      <c r="O27" s="471"/>
      <c r="P27" s="467"/>
      <c r="Q27" s="468" t="str">
        <f>IF(P27*14=0,"",P27*14)</f>
        <v/>
      </c>
      <c r="R27" s="467"/>
      <c r="S27" s="468" t="str">
        <f>IF(R27*14=0,"",R27*14)</f>
        <v/>
      </c>
      <c r="T27" s="467"/>
      <c r="U27" s="476"/>
      <c r="V27" s="467"/>
      <c r="W27" s="468" t="str">
        <f t="shared" si="36"/>
        <v/>
      </c>
      <c r="X27" s="467"/>
      <c r="Y27" s="468" t="str">
        <f t="shared" si="37"/>
        <v/>
      </c>
      <c r="Z27" s="820"/>
      <c r="AA27" s="476"/>
      <c r="AB27" s="467"/>
      <c r="AC27" s="468" t="str">
        <f>IF(AB27*14=0,"",AB27*14)</f>
        <v/>
      </c>
      <c r="AD27" s="467"/>
      <c r="AE27" s="468" t="str">
        <f>IF(AD27*14=0,"",AD27*14)</f>
        <v/>
      </c>
      <c r="AF27" s="467"/>
      <c r="AG27" s="477"/>
      <c r="AH27" s="470">
        <v>2</v>
      </c>
      <c r="AI27" s="468">
        <f t="shared" si="46"/>
        <v>28</v>
      </c>
      <c r="AJ27" s="467">
        <v>2</v>
      </c>
      <c r="AK27" s="468">
        <f t="shared" si="47"/>
        <v>28</v>
      </c>
      <c r="AL27" s="467">
        <v>5</v>
      </c>
      <c r="AM27" s="471" t="s">
        <v>31</v>
      </c>
      <c r="AN27" s="470"/>
      <c r="AO27" s="468" t="str">
        <f t="shared" si="40"/>
        <v/>
      </c>
      <c r="AP27" s="467"/>
      <c r="AQ27" s="468" t="str">
        <f t="shared" si="41"/>
        <v/>
      </c>
      <c r="AR27" s="467"/>
      <c r="AS27" s="471"/>
      <c r="AT27" s="467"/>
      <c r="AU27" s="468" t="str">
        <f t="shared" si="42"/>
        <v/>
      </c>
      <c r="AV27" s="467"/>
      <c r="AW27" s="468" t="str">
        <f t="shared" si="43"/>
        <v/>
      </c>
      <c r="AX27" s="467"/>
      <c r="AY27" s="467"/>
      <c r="AZ27" s="472">
        <f>IF(D27+J27+P27+V27+AB27+AH27+AN27+AT27=0,"",D27+J27+P27+V27+AB27+AH27+AN27+AT27)</f>
        <v>2</v>
      </c>
      <c r="BA27" s="468">
        <f>IF((D27+J27+P27+V27+AB27+AH27+AN27+AT27)*14=0,"",(D27+J27+P27+V27+AB27+AH27+AN27+AT27)*14)</f>
        <v>28</v>
      </c>
      <c r="BB27" s="473">
        <f>IF(F27+L27+R27+X27+AD27+AJ27+AP27+AV27=0,"",F27+L27+R27+X27+AD27+AJ27+AP27+AV27)</f>
        <v>2</v>
      </c>
      <c r="BC27" s="468">
        <f>IF((L27+F27+R27+X27+AD27+AJ27+AP27+AV27)*14=0,"",(L27+F27+R27+X27+AD27+AJ27+AP27+AV27)*14)</f>
        <v>28</v>
      </c>
      <c r="BD27" s="473">
        <f>IF(N27+H27+T27+Z27+AF27+AL27+AR27+AX27=0,"",N27+H27+T27+Z27+AF27+AL27+AR27+AX27)</f>
        <v>5</v>
      </c>
      <c r="BE27" s="474">
        <f>IF(D27+F27+L27+J27+P27+R27+V27+X27+AB27+AD27+AH27+AJ27+AN27+AP27+AT27+AV27=0,"",D27+F27+L27+J27+P27+R27+V27+X27+AB27+AD27+AH27+AJ27+AN27+AP27+AT27+AV27)</f>
        <v>4</v>
      </c>
      <c r="BF27" s="463" t="s">
        <v>81</v>
      </c>
      <c r="BG27" s="464" t="s">
        <v>98</v>
      </c>
    </row>
    <row r="28" spans="1:59" s="736" customFormat="1" ht="15.75" customHeight="1" x14ac:dyDescent="0.25">
      <c r="A28" s="465" t="s">
        <v>334</v>
      </c>
      <c r="B28" s="475" t="s">
        <v>249</v>
      </c>
      <c r="C28" s="466" t="s">
        <v>335</v>
      </c>
      <c r="D28" s="467"/>
      <c r="E28" s="468" t="s">
        <v>242</v>
      </c>
      <c r="F28" s="467"/>
      <c r="G28" s="468" t="s">
        <v>242</v>
      </c>
      <c r="H28" s="467"/>
      <c r="I28" s="469"/>
      <c r="J28" s="470"/>
      <c r="K28" s="468" t="str">
        <f t="shared" ref="K28:K29" si="50">IF(J28*14=0,"",J28*14)</f>
        <v/>
      </c>
      <c r="L28" s="467"/>
      <c r="M28" s="468" t="str">
        <f t="shared" ref="M28:M29" si="51">IF(L28*14=0,"",L28*14)</f>
        <v/>
      </c>
      <c r="N28" s="467"/>
      <c r="O28" s="471"/>
      <c r="P28" s="467"/>
      <c r="Q28" s="468" t="str">
        <f t="shared" ref="Q28:Q30" si="52">IF(P28*14=0,"",P28*14)</f>
        <v/>
      </c>
      <c r="R28" s="467"/>
      <c r="S28" s="468" t="str">
        <f t="shared" ref="S28:S30" si="53">IF(R28*14=0,"",R28*14)</f>
        <v/>
      </c>
      <c r="T28" s="467"/>
      <c r="U28" s="476"/>
      <c r="V28" s="467"/>
      <c r="W28" s="468" t="str">
        <f t="shared" si="36"/>
        <v/>
      </c>
      <c r="X28" s="467"/>
      <c r="Y28" s="468" t="str">
        <f t="shared" si="37"/>
        <v/>
      </c>
      <c r="Z28" s="820"/>
      <c r="AA28" s="476"/>
      <c r="AB28" s="467"/>
      <c r="AC28" s="468" t="str">
        <f t="shared" si="1"/>
        <v/>
      </c>
      <c r="AD28" s="467"/>
      <c r="AE28" s="468" t="str">
        <f t="shared" si="2"/>
        <v/>
      </c>
      <c r="AF28" s="467"/>
      <c r="AG28" s="477"/>
      <c r="AH28" s="470">
        <v>5</v>
      </c>
      <c r="AI28" s="468">
        <f t="shared" si="3"/>
        <v>70</v>
      </c>
      <c r="AJ28" s="467">
        <v>4</v>
      </c>
      <c r="AK28" s="468">
        <f t="shared" si="47"/>
        <v>56</v>
      </c>
      <c r="AL28" s="467">
        <v>5</v>
      </c>
      <c r="AM28" s="471" t="s">
        <v>271</v>
      </c>
      <c r="AN28" s="470"/>
      <c r="AO28" s="468" t="str">
        <f t="shared" si="5"/>
        <v/>
      </c>
      <c r="AP28" s="467"/>
      <c r="AQ28" s="468" t="str">
        <f t="shared" si="6"/>
        <v/>
      </c>
      <c r="AR28" s="467"/>
      <c r="AS28" s="471"/>
      <c r="AT28" s="467"/>
      <c r="AU28" s="468" t="str">
        <f t="shared" si="7"/>
        <v/>
      </c>
      <c r="AV28" s="467"/>
      <c r="AW28" s="468" t="str">
        <f t="shared" si="8"/>
        <v/>
      </c>
      <c r="AX28" s="467"/>
      <c r="AY28" s="467"/>
      <c r="AZ28" s="472">
        <f t="shared" si="9"/>
        <v>5</v>
      </c>
      <c r="BA28" s="468">
        <f t="shared" si="10"/>
        <v>70</v>
      </c>
      <c r="BB28" s="473">
        <f t="shared" si="11"/>
        <v>4</v>
      </c>
      <c r="BC28" s="468">
        <f t="shared" si="12"/>
        <v>56</v>
      </c>
      <c r="BD28" s="473">
        <f t="shared" si="13"/>
        <v>5</v>
      </c>
      <c r="BE28" s="474">
        <f t="shared" si="14"/>
        <v>9</v>
      </c>
      <c r="BF28" s="463" t="s">
        <v>81</v>
      </c>
      <c r="BG28" s="464" t="s">
        <v>131</v>
      </c>
    </row>
    <row r="29" spans="1:59" s="737" customFormat="1" ht="15.75" customHeight="1" x14ac:dyDescent="0.25">
      <c r="A29" s="465" t="s">
        <v>281</v>
      </c>
      <c r="B29" s="475" t="s">
        <v>249</v>
      </c>
      <c r="C29" s="466" t="s">
        <v>282</v>
      </c>
      <c r="D29" s="467"/>
      <c r="E29" s="468" t="s">
        <v>242</v>
      </c>
      <c r="F29" s="467"/>
      <c r="G29" s="468" t="s">
        <v>242</v>
      </c>
      <c r="H29" s="467"/>
      <c r="I29" s="469"/>
      <c r="J29" s="470"/>
      <c r="K29" s="468" t="str">
        <f t="shared" si="50"/>
        <v/>
      </c>
      <c r="L29" s="467"/>
      <c r="M29" s="468" t="str">
        <f t="shared" si="51"/>
        <v/>
      </c>
      <c r="N29" s="467"/>
      <c r="O29" s="471"/>
      <c r="P29" s="467"/>
      <c r="Q29" s="468" t="str">
        <f t="shared" si="52"/>
        <v/>
      </c>
      <c r="R29" s="467"/>
      <c r="S29" s="468" t="str">
        <f t="shared" si="53"/>
        <v/>
      </c>
      <c r="T29" s="467"/>
      <c r="U29" s="476"/>
      <c r="V29" s="467"/>
      <c r="W29" s="468" t="str">
        <f>IF(V29*14=0,"",V29*14)</f>
        <v/>
      </c>
      <c r="X29" s="467"/>
      <c r="Y29" s="468" t="str">
        <f>IF(X29*14=0,"",X29*14)</f>
        <v/>
      </c>
      <c r="Z29" s="820"/>
      <c r="AA29" s="476"/>
      <c r="AB29" s="467"/>
      <c r="AC29" s="468" t="str">
        <f>IF(AB29*14=0,"",AB29*14)</f>
        <v/>
      </c>
      <c r="AD29" s="467"/>
      <c r="AE29" s="468" t="str">
        <f>IF(AD29*14=0,"",AD29*14)</f>
        <v/>
      </c>
      <c r="AF29" s="467"/>
      <c r="AG29" s="477"/>
      <c r="AH29" s="470">
        <v>1</v>
      </c>
      <c r="AI29" s="468">
        <f>IF(AH29*14=0,"",AH29*14)</f>
        <v>14</v>
      </c>
      <c r="AJ29" s="467">
        <v>1</v>
      </c>
      <c r="AK29" s="468">
        <f>IF(AJ29*14=0,"",AJ29*14)</f>
        <v>14</v>
      </c>
      <c r="AL29" s="467">
        <v>2</v>
      </c>
      <c r="AM29" s="471" t="s">
        <v>48</v>
      </c>
      <c r="AN29" s="470"/>
      <c r="AO29" s="468" t="str">
        <f>IF(AN29*14=0,"",AN29*14)</f>
        <v/>
      </c>
      <c r="AP29" s="467"/>
      <c r="AQ29" s="468" t="str">
        <f>IF(AP29*14=0,"",AP29*14)</f>
        <v/>
      </c>
      <c r="AR29" s="467"/>
      <c r="AS29" s="471"/>
      <c r="AT29" s="467"/>
      <c r="AU29" s="468" t="str">
        <f>IF(AT29*14=0,"",AT29*14)</f>
        <v/>
      </c>
      <c r="AV29" s="467"/>
      <c r="AW29" s="468" t="str">
        <f>IF(AV29*14=0,"",AV29*14)</f>
        <v/>
      </c>
      <c r="AX29" s="467"/>
      <c r="AY29" s="467"/>
      <c r="AZ29" s="472">
        <f>IF(D29+J29+P29+V29+AB29+AH29+AN29+AT29=0,"",D29+J29+P29+V29+AB29+AH29+AN29+AT29)</f>
        <v>1</v>
      </c>
      <c r="BA29" s="468">
        <f>IF((D29+J29+P29+V29+AB29+AH29+AN29+AT29)*14=0,"",(D29+J29+P29+V29+AB29+AH29+AN29+AT29)*14)</f>
        <v>14</v>
      </c>
      <c r="BB29" s="473">
        <f>IF(F29+L29+R29+X29+AD29+AJ29+AP29+AV29=0,"",F29+L29+R29+X29+AD29+AJ29+AP29+AV29)</f>
        <v>1</v>
      </c>
      <c r="BC29" s="468">
        <f>IF((L29+F29+R29+X29+AD29+AJ29+AP29+AV29)*14=0,"",(L29+F29+R29+X29+AD29+AJ29+AP29+AV29)*14)</f>
        <v>14</v>
      </c>
      <c r="BD29" s="473">
        <f>IF(N29+H29+T29+Z29+AF29+AL29+AR29+AX29=0,"",N29+H29+T29+Z29+AF29+AL29+AR29+AX29)</f>
        <v>2</v>
      </c>
      <c r="BE29" s="474">
        <f>IF(D29+F29+L29+J29+P29+R29+V29+X29+AB29+AD29+AH29+AJ29+AN29+AP29+AT29+AV29=0,"",D29+F29+L29+J29+P29+R29+V29+X29+AB29+AD29+AH29+AJ29+AN29+AP29+AT29+AV29)</f>
        <v>2</v>
      </c>
      <c r="BF29" s="463" t="s">
        <v>81</v>
      </c>
      <c r="BG29" s="464" t="s">
        <v>267</v>
      </c>
    </row>
    <row r="30" spans="1:59" s="736" customFormat="1" ht="15.75" customHeight="1" x14ac:dyDescent="0.25">
      <c r="A30" s="465" t="s">
        <v>336</v>
      </c>
      <c r="B30" s="475" t="s">
        <v>249</v>
      </c>
      <c r="C30" s="466" t="s">
        <v>337</v>
      </c>
      <c r="D30" s="467"/>
      <c r="E30" s="468" t="s">
        <v>242</v>
      </c>
      <c r="F30" s="467"/>
      <c r="G30" s="468" t="s">
        <v>242</v>
      </c>
      <c r="H30" s="467"/>
      <c r="I30" s="469"/>
      <c r="J30" s="470"/>
      <c r="K30" s="468" t="s">
        <v>242</v>
      </c>
      <c r="L30" s="467"/>
      <c r="M30" s="468" t="s">
        <v>242</v>
      </c>
      <c r="N30" s="467"/>
      <c r="O30" s="471"/>
      <c r="P30" s="467"/>
      <c r="Q30" s="468" t="str">
        <f t="shared" si="52"/>
        <v/>
      </c>
      <c r="R30" s="467"/>
      <c r="S30" s="468" t="str">
        <f t="shared" si="53"/>
        <v/>
      </c>
      <c r="T30" s="467"/>
      <c r="U30" s="476"/>
      <c r="V30" s="467"/>
      <c r="W30" s="468" t="str">
        <f t="shared" ref="W30:W37" si="54">IF(V30*14=0,"",V30*14)</f>
        <v/>
      </c>
      <c r="X30" s="467"/>
      <c r="Y30" s="468" t="str">
        <f t="shared" ref="Y30:Y37" si="55">IF(X30*14=0,"",X30*14)</f>
        <v/>
      </c>
      <c r="Z30" s="820"/>
      <c r="AA30" s="476"/>
      <c r="AB30" s="467"/>
      <c r="AC30" s="468" t="str">
        <f t="shared" ref="AC30:AC37" si="56">IF(AB30*14=0,"",AB30*14)</f>
        <v/>
      </c>
      <c r="AD30" s="467"/>
      <c r="AE30" s="468" t="str">
        <f t="shared" ref="AE30:AE37" si="57">IF(AD30*14=0,"",AD30*14)</f>
        <v/>
      </c>
      <c r="AF30" s="467"/>
      <c r="AG30" s="477"/>
      <c r="AH30" s="470"/>
      <c r="AI30" s="468" t="str">
        <f t="shared" ref="AI30" si="58">IF(AH30*14=0,"",AH30*14)</f>
        <v/>
      </c>
      <c r="AJ30" s="467">
        <v>4</v>
      </c>
      <c r="AK30" s="468">
        <f t="shared" ref="AK30" si="59">IF(AJ30*14=0,"",AJ30*14)</f>
        <v>56</v>
      </c>
      <c r="AL30" s="467">
        <v>5</v>
      </c>
      <c r="AM30" s="471" t="s">
        <v>31</v>
      </c>
      <c r="AN30" s="470"/>
      <c r="AO30" s="468" t="str">
        <f t="shared" ref="AO30:AO36" si="60">IF(AN30*14=0,"",AN30*14)</f>
        <v/>
      </c>
      <c r="AP30" s="467"/>
      <c r="AQ30" s="468" t="str">
        <f t="shared" ref="AQ30" si="61">IF(AP30*14=0,"",AP30*14)</f>
        <v/>
      </c>
      <c r="AR30" s="467"/>
      <c r="AS30" s="471"/>
      <c r="AT30" s="467"/>
      <c r="AU30" s="468" t="str">
        <f t="shared" ref="AU30" si="62">IF(AT30*14=0,"",AT30*14)</f>
        <v/>
      </c>
      <c r="AV30" s="467"/>
      <c r="AW30" s="468" t="str">
        <f t="shared" ref="AW30" si="63">IF(AV30*14=0,"",AV30*14)</f>
        <v/>
      </c>
      <c r="AX30" s="467"/>
      <c r="AY30" s="467"/>
      <c r="AZ30" s="472" t="str">
        <f>IF(D30+J30+P30+V30+AB30+AH30+AN30+AT30=0,"",D30+J30+P30+V30+AB30+AH30+AN30+AT30)</f>
        <v/>
      </c>
      <c r="BA30" s="468" t="str">
        <f>IF((D30+J30+P30+V30+AB30+AH30+AN30+AT30)*14=0,"",(D30+J30+P30+V30+AB30+AH30+AN30+AT30)*14)</f>
        <v/>
      </c>
      <c r="BB30" s="473">
        <f>IF(F30+L30+R30+X30+AD30+AJ30+AP30+AV30=0,"",F30+L30+R30+X30+AD30+AJ30+AP30+AV30)</f>
        <v>4</v>
      </c>
      <c r="BC30" s="468">
        <f>IF((L30+F30+R30+X30+AD30+AJ30+AP30+AV30)*14=0,"",(L30+F30+R30+X30+AD30+AJ30+AP30+AV30)*14)</f>
        <v>56</v>
      </c>
      <c r="BD30" s="473">
        <f>IF(N30+H30+T30+Z30+AF30+AL30+AR30+AX30=0,"",N30+H30+T30+Z30+AF30+AL30+AR30+AX30)</f>
        <v>5</v>
      </c>
      <c r="BE30" s="474">
        <f>IF(D30+F30+L30+J30+P30+R30+V30+X30+AB30+AD30+AH30+AJ30+AN30+AP30+AT30+AV30=0,"",D30+F30+L30+J30+P30+R30+V30+X30+AB30+AD30+AH30+AJ30+AN30+AP30+AT30+AV30)</f>
        <v>4</v>
      </c>
      <c r="BF30" s="463" t="s">
        <v>81</v>
      </c>
      <c r="BG30" s="464" t="s">
        <v>131</v>
      </c>
    </row>
    <row r="31" spans="1:59" x14ac:dyDescent="0.25">
      <c r="A31" s="465"/>
      <c r="B31" s="475" t="s">
        <v>102</v>
      </c>
      <c r="C31" s="466" t="s">
        <v>283</v>
      </c>
      <c r="D31" s="467"/>
      <c r="E31" s="468" t="s">
        <v>242</v>
      </c>
      <c r="F31" s="467"/>
      <c r="G31" s="468" t="s">
        <v>242</v>
      </c>
      <c r="H31" s="467"/>
      <c r="I31" s="469"/>
      <c r="J31" s="470"/>
      <c r="K31" s="468" t="s">
        <v>242</v>
      </c>
      <c r="L31" s="467"/>
      <c r="M31" s="468" t="s">
        <v>242</v>
      </c>
      <c r="N31" s="467"/>
      <c r="O31" s="471"/>
      <c r="P31" s="467"/>
      <c r="Q31" s="468" t="str">
        <f>IF(P31*14=0,"",P31*14)</f>
        <v/>
      </c>
      <c r="R31" s="467"/>
      <c r="S31" s="468" t="str">
        <f>IF(R31*14=0,"",R31*14)</f>
        <v/>
      </c>
      <c r="T31" s="467"/>
      <c r="U31" s="476"/>
      <c r="V31" s="467"/>
      <c r="W31" s="468" t="str">
        <f t="shared" si="54"/>
        <v/>
      </c>
      <c r="X31" s="467"/>
      <c r="Y31" s="468" t="str">
        <f t="shared" si="55"/>
        <v/>
      </c>
      <c r="Z31" s="820"/>
      <c r="AA31" s="476"/>
      <c r="AB31" s="467"/>
      <c r="AC31" s="468" t="str">
        <f t="shared" si="56"/>
        <v/>
      </c>
      <c r="AD31" s="467"/>
      <c r="AE31" s="468" t="str">
        <f t="shared" si="57"/>
        <v/>
      </c>
      <c r="AF31" s="467"/>
      <c r="AG31" s="477"/>
      <c r="AH31" s="470">
        <v>1</v>
      </c>
      <c r="AI31" s="468">
        <f>IF(AH31*14=0,"",AH31*14)</f>
        <v>14</v>
      </c>
      <c r="AJ31" s="467">
        <v>1</v>
      </c>
      <c r="AK31" s="468">
        <f>IF(AJ31*14=0,"",AJ31*14)</f>
        <v>14</v>
      </c>
      <c r="AL31" s="467">
        <v>3</v>
      </c>
      <c r="AM31" s="471" t="s">
        <v>48</v>
      </c>
      <c r="AN31" s="470"/>
      <c r="AO31" s="468" t="str">
        <f t="shared" si="60"/>
        <v/>
      </c>
      <c r="AP31" s="467"/>
      <c r="AQ31" s="468" t="str">
        <f>IF(AP31*14=0,"",AP31*14)</f>
        <v/>
      </c>
      <c r="AR31" s="467"/>
      <c r="AS31" s="471"/>
      <c r="AT31" s="467"/>
      <c r="AU31" s="468" t="str">
        <f>IF(AT31*14=0,"",AT31*14)</f>
        <v/>
      </c>
      <c r="AV31" s="467"/>
      <c r="AW31" s="468" t="str">
        <f>IF(AV31*14=0,"",AV31*14)</f>
        <v/>
      </c>
      <c r="AX31" s="467"/>
      <c r="AY31" s="467"/>
      <c r="AZ31" s="472">
        <f>IF(D31+J31+P31+V31+AB31+AH31+AN31+AT31=0,"",D31+J31+P31+V31+AB31+AH31+AN31+AT31)</f>
        <v>1</v>
      </c>
      <c r="BA31" s="468">
        <f>IF((D31+J31+P31+V31+AB31+AH31+AN31+AT31)*14=0,"",(D31+J31+P31+V31+AB31+AH31+AN31+AT31)*14)</f>
        <v>14</v>
      </c>
      <c r="BB31" s="473">
        <f>IF(F31+L31+R31+X31+AD31+AJ31+AP31+AV31=0,"",F31+L31+R31+X31+AD31+AJ31+AP31+AV31)</f>
        <v>1</v>
      </c>
      <c r="BC31" s="468">
        <f>IF((L31+F31+R31+X31+AD31+AJ31+AP31+AV31)*14=0,"",(L31+F31+R31+X31+AD31+AJ31+AP31+AV31)*14)</f>
        <v>14</v>
      </c>
      <c r="BD31" s="473">
        <f>IF(N31+H31+T31+Z31+AF31+AL31+AR31+AX31=0,"",N31+H31+T31+Z31+AF31+AL31+AR31+AX31)</f>
        <v>3</v>
      </c>
      <c r="BE31" s="474">
        <f>IF(D31+F31+L31+J31+P31+R31+V31+X31+AB31+AD31+AH31+AJ31+AN31+AP31+AT31+AV31=0,"",D31+F31+L31+J31+P31+R31+V31+X31+AB31+AD31+AH31+AJ31+AN31+AP31+AT31+AV31)</f>
        <v>2</v>
      </c>
      <c r="BF31" s="463"/>
      <c r="BG31" s="464"/>
    </row>
    <row r="32" spans="1:59" s="736" customFormat="1" x14ac:dyDescent="0.25">
      <c r="A32" s="465" t="s">
        <v>338</v>
      </c>
      <c r="B32" s="475" t="s">
        <v>249</v>
      </c>
      <c r="C32" s="466" t="s">
        <v>179</v>
      </c>
      <c r="D32" s="467"/>
      <c r="E32" s="468"/>
      <c r="F32" s="467"/>
      <c r="G32" s="468"/>
      <c r="H32" s="467"/>
      <c r="I32" s="469"/>
      <c r="J32" s="470"/>
      <c r="K32" s="468"/>
      <c r="L32" s="467"/>
      <c r="M32" s="468"/>
      <c r="N32" s="467"/>
      <c r="O32" s="471"/>
      <c r="P32" s="467"/>
      <c r="Q32" s="468" t="str">
        <f t="shared" ref="Q32:Q37" si="64">IF(P32*14=0,"",P32*14)</f>
        <v/>
      </c>
      <c r="R32" s="467"/>
      <c r="S32" s="468" t="str">
        <f t="shared" ref="S32:S37" si="65">IF(R32*14=0,"",R32*14)</f>
        <v/>
      </c>
      <c r="T32" s="467"/>
      <c r="U32" s="476"/>
      <c r="V32" s="467"/>
      <c r="W32" s="468" t="str">
        <f t="shared" si="54"/>
        <v/>
      </c>
      <c r="X32" s="467"/>
      <c r="Y32" s="468" t="str">
        <f t="shared" si="55"/>
        <v/>
      </c>
      <c r="Z32" s="820"/>
      <c r="AA32" s="476"/>
      <c r="AB32" s="467"/>
      <c r="AC32" s="468" t="str">
        <f t="shared" si="56"/>
        <v/>
      </c>
      <c r="AD32" s="467"/>
      <c r="AE32" s="468" t="str">
        <f t="shared" si="57"/>
        <v/>
      </c>
      <c r="AF32" s="467"/>
      <c r="AG32" s="477"/>
      <c r="AH32" s="470"/>
      <c r="AI32" s="468" t="str">
        <f t="shared" ref="AI32:AI37" si="66">IF(AH32*14=0,"",AH32*14)</f>
        <v/>
      </c>
      <c r="AJ32" s="467"/>
      <c r="AK32" s="468" t="str">
        <f t="shared" ref="AK32:AK37" si="67">IF(AJ32*14=0,"",AJ32*14)</f>
        <v/>
      </c>
      <c r="AL32" s="467"/>
      <c r="AM32" s="471"/>
      <c r="AN32" s="470">
        <v>2</v>
      </c>
      <c r="AO32" s="468">
        <f t="shared" si="60"/>
        <v>28</v>
      </c>
      <c r="AP32" s="467">
        <v>2</v>
      </c>
      <c r="AQ32" s="468">
        <f>IF(AP32*14=0,"",AP32*14)</f>
        <v>28</v>
      </c>
      <c r="AR32" s="467">
        <v>5</v>
      </c>
      <c r="AS32" s="471" t="s">
        <v>48</v>
      </c>
      <c r="AT32" s="467"/>
      <c r="AU32" s="468" t="str">
        <f>IF(AT32*14=0,"",AT32*14)</f>
        <v/>
      </c>
      <c r="AV32" s="467"/>
      <c r="AW32" s="468" t="str">
        <f>IF(AV32*14=0,"",AV32*14)</f>
        <v/>
      </c>
      <c r="AX32" s="467"/>
      <c r="AY32" s="467"/>
      <c r="AZ32" s="472">
        <f t="shared" ref="AZ32:AZ33" si="68">IF(D32+J32+P32+V32+AB32+AH32+AN32+AT32=0,"",D32+J32+P32+V32+AB32+AH32+AN32+AT32)</f>
        <v>2</v>
      </c>
      <c r="BA32" s="468">
        <f t="shared" ref="BA32:BA33" si="69">IF((D32+J32+P32+V32+AB32+AH32+AN32+AT32)*14=0,"",(D32+J32+P32+V32+AB32+AH32+AN32+AT32)*14)</f>
        <v>28</v>
      </c>
      <c r="BB32" s="473">
        <f t="shared" ref="BB32:BB33" si="70">IF(F32+L32+R32+X32+AD32+AJ32+AP32+AV32=0,"",F32+L32+R32+X32+AD32+AJ32+AP32+AV32)</f>
        <v>2</v>
      </c>
      <c r="BC32" s="468">
        <f t="shared" ref="BC32:BC33" si="71">IF((L32+F32+R32+X32+AD32+AJ32+AP32+AV32)*14=0,"",(L32+F32+R32+X32+AD32+AJ32+AP32+AV32)*14)</f>
        <v>28</v>
      </c>
      <c r="BD32" s="473">
        <f t="shared" ref="BD32:BD33" si="72">IF(N32+H32+T32+Z32+AF32+AL32+AR32+AX32=0,"",N32+H32+T32+Z32+AF32+AL32+AR32+AX32)</f>
        <v>5</v>
      </c>
      <c r="BE32" s="474">
        <f t="shared" ref="BE32:BE33" si="73">IF(D32+F32+L32+J32+P32+R32+V32+X32+AB32+AD32+AH32+AJ32+AN32+AP32+AT32+AV32=0,"",D32+F32+L32+J32+P32+R32+V32+X32+AB32+AD32+AH32+AJ32+AN32+AP32+AT32+AV32)</f>
        <v>4</v>
      </c>
      <c r="BF32" s="463" t="s">
        <v>81</v>
      </c>
      <c r="BG32" s="464" t="s">
        <v>339</v>
      </c>
    </row>
    <row r="33" spans="1:59" s="736" customFormat="1" ht="15.75" customHeight="1" x14ac:dyDescent="0.25">
      <c r="A33" s="465" t="s">
        <v>340</v>
      </c>
      <c r="B33" s="475" t="s">
        <v>249</v>
      </c>
      <c r="C33" s="466" t="s">
        <v>341</v>
      </c>
      <c r="D33" s="467"/>
      <c r="E33" s="468"/>
      <c r="F33" s="467"/>
      <c r="G33" s="468"/>
      <c r="H33" s="467"/>
      <c r="I33" s="469"/>
      <c r="J33" s="470"/>
      <c r="K33" s="468"/>
      <c r="L33" s="467"/>
      <c r="M33" s="468"/>
      <c r="N33" s="467"/>
      <c r="O33" s="471"/>
      <c r="P33" s="467"/>
      <c r="Q33" s="468" t="str">
        <f t="shared" si="64"/>
        <v/>
      </c>
      <c r="R33" s="467"/>
      <c r="S33" s="468" t="str">
        <f t="shared" si="65"/>
        <v/>
      </c>
      <c r="T33" s="467"/>
      <c r="U33" s="476"/>
      <c r="V33" s="467"/>
      <c r="W33" s="468" t="str">
        <f t="shared" si="54"/>
        <v/>
      </c>
      <c r="X33" s="467"/>
      <c r="Y33" s="468" t="str">
        <f t="shared" si="55"/>
        <v/>
      </c>
      <c r="Z33" s="820"/>
      <c r="AA33" s="476"/>
      <c r="AB33" s="467"/>
      <c r="AC33" s="468" t="str">
        <f t="shared" si="56"/>
        <v/>
      </c>
      <c r="AD33" s="467"/>
      <c r="AE33" s="468" t="str">
        <f t="shared" si="57"/>
        <v/>
      </c>
      <c r="AF33" s="467"/>
      <c r="AG33" s="477"/>
      <c r="AH33" s="470"/>
      <c r="AI33" s="468" t="str">
        <f t="shared" si="66"/>
        <v/>
      </c>
      <c r="AJ33" s="467"/>
      <c r="AK33" s="468" t="str">
        <f t="shared" si="67"/>
        <v/>
      </c>
      <c r="AL33" s="467"/>
      <c r="AM33" s="471"/>
      <c r="AN33" s="470"/>
      <c r="AO33" s="468" t="str">
        <f t="shared" si="60"/>
        <v/>
      </c>
      <c r="AP33" s="467">
        <v>13</v>
      </c>
      <c r="AQ33" s="468">
        <f>IF(AP33*14=0,"",AP33*14)</f>
        <v>182</v>
      </c>
      <c r="AR33" s="467">
        <v>13</v>
      </c>
      <c r="AS33" s="471" t="s">
        <v>31</v>
      </c>
      <c r="AT33" s="467"/>
      <c r="AU33" s="468"/>
      <c r="AV33" s="467"/>
      <c r="AW33" s="468"/>
      <c r="AX33" s="467"/>
      <c r="AY33" s="467"/>
      <c r="AZ33" s="472" t="str">
        <f t="shared" si="68"/>
        <v/>
      </c>
      <c r="BA33" s="468" t="str">
        <f t="shared" si="69"/>
        <v/>
      </c>
      <c r="BB33" s="473">
        <f t="shared" si="70"/>
        <v>13</v>
      </c>
      <c r="BC33" s="468">
        <f t="shared" si="71"/>
        <v>182</v>
      </c>
      <c r="BD33" s="473">
        <f t="shared" si="72"/>
        <v>13</v>
      </c>
      <c r="BE33" s="474">
        <f t="shared" si="73"/>
        <v>13</v>
      </c>
      <c r="BF33" s="463" t="s">
        <v>81</v>
      </c>
      <c r="BG33" s="464" t="s">
        <v>131</v>
      </c>
    </row>
    <row r="34" spans="1:59" s="737" customFormat="1" ht="15.75" customHeight="1" x14ac:dyDescent="0.25">
      <c r="A34" s="465" t="s">
        <v>342</v>
      </c>
      <c r="B34" s="475" t="s">
        <v>249</v>
      </c>
      <c r="C34" s="466" t="s">
        <v>343</v>
      </c>
      <c r="D34" s="467"/>
      <c r="E34" s="468" t="str">
        <f t="shared" ref="E34" si="74">IF(D34*14=0,"",D34*14)</f>
        <v/>
      </c>
      <c r="F34" s="467"/>
      <c r="G34" s="468" t="str">
        <f t="shared" ref="G34" si="75">IF(F34*14=0,"",F34*14)</f>
        <v/>
      </c>
      <c r="H34" s="467"/>
      <c r="I34" s="469"/>
      <c r="J34" s="470"/>
      <c r="K34" s="468" t="str">
        <f t="shared" ref="K34" si="76">IF(J34*14=0,"",J34*14)</f>
        <v/>
      </c>
      <c r="L34" s="467"/>
      <c r="M34" s="468" t="str">
        <f t="shared" ref="M34" si="77">IF(L34*14=0,"",L34*14)</f>
        <v/>
      </c>
      <c r="N34" s="467"/>
      <c r="O34" s="471"/>
      <c r="P34" s="467"/>
      <c r="Q34" s="468" t="str">
        <f t="shared" si="64"/>
        <v/>
      </c>
      <c r="R34" s="467"/>
      <c r="S34" s="468" t="str">
        <f t="shared" si="65"/>
        <v/>
      </c>
      <c r="T34" s="467"/>
      <c r="U34" s="476"/>
      <c r="V34" s="467"/>
      <c r="W34" s="468" t="str">
        <f t="shared" si="54"/>
        <v/>
      </c>
      <c r="X34" s="467"/>
      <c r="Y34" s="468" t="str">
        <f t="shared" si="55"/>
        <v/>
      </c>
      <c r="Z34" s="820"/>
      <c r="AA34" s="476"/>
      <c r="AB34" s="467"/>
      <c r="AC34" s="468" t="str">
        <f t="shared" si="56"/>
        <v/>
      </c>
      <c r="AD34" s="467"/>
      <c r="AE34" s="468" t="str">
        <f t="shared" si="57"/>
        <v/>
      </c>
      <c r="AF34" s="467"/>
      <c r="AG34" s="477"/>
      <c r="AH34" s="470"/>
      <c r="AI34" s="468" t="str">
        <f t="shared" si="66"/>
        <v/>
      </c>
      <c r="AJ34" s="467"/>
      <c r="AK34" s="468" t="str">
        <f t="shared" si="67"/>
        <v/>
      </c>
      <c r="AL34" s="467"/>
      <c r="AM34" s="471"/>
      <c r="AN34" s="470"/>
      <c r="AO34" s="468" t="str">
        <f t="shared" si="60"/>
        <v/>
      </c>
      <c r="AP34" s="467">
        <v>7</v>
      </c>
      <c r="AQ34" s="468">
        <f>IF(AP34*14=0,"",AP34*14)</f>
        <v>98</v>
      </c>
      <c r="AR34" s="467">
        <v>8</v>
      </c>
      <c r="AS34" s="471" t="s">
        <v>31</v>
      </c>
      <c r="AT34" s="467"/>
      <c r="AU34" s="468" t="str">
        <f>IF(AT34*14=0,"",AT34*14)</f>
        <v/>
      </c>
      <c r="AV34" s="467"/>
      <c r="AW34" s="468" t="str">
        <f>IF(AV34*14=0,"",AV34*14)</f>
        <v/>
      </c>
      <c r="AX34" s="467"/>
      <c r="AY34" s="467"/>
      <c r="AZ34" s="472" t="str">
        <f>IF(D34+J34+P34+V34+AB34+AH34+AN34+AT34=0,"",D34+J34+P34+V34+AB34+AH34+AN34+AT34)</f>
        <v/>
      </c>
      <c r="BA34" s="468" t="str">
        <f>IF((D34+J34+P34+V34+AB34+AH34+AN34+AT34)*14=0,"",(D34+J34+P34+V34+AB34+AH34+AN34+AT34)*14)</f>
        <v/>
      </c>
      <c r="BB34" s="473">
        <f>IF(F34+L34+R34+X34+AD34+AJ34+AP34+AV34=0,"",F34+L34+R34+X34+AD34+AJ34+AP34+AV34)</f>
        <v>7</v>
      </c>
      <c r="BC34" s="468">
        <f>IF((L34+F34+R34+X34+AD34+AJ34+AP34+AV34)*14=0,"",(L34+F34+R34+X34+AD34+AJ34+AP34+AV34)*14)</f>
        <v>98</v>
      </c>
      <c r="BD34" s="473">
        <f>IF(N34+H34+T34+Z34+AF34+AL34+AR34+AX34=0,"",N34+H34+T34+Z34+AF34+AL34+AR34+AX34)</f>
        <v>8</v>
      </c>
      <c r="BE34" s="474">
        <f>IF(D34+F34+L34+J34+P34+R34+V34+X34+AB34+AD34+AH34+AJ34+AN34+AP34+AT34+AV34=0,"",D34+F34+L34+J34+P34+R34+V34+X34+AB34+AD34+AH34+AJ34+AN34+AP34+AT34+AV34)</f>
        <v>7</v>
      </c>
      <c r="BF34" s="463" t="s">
        <v>81</v>
      </c>
      <c r="BG34" s="464" t="s">
        <v>131</v>
      </c>
    </row>
    <row r="35" spans="1:59" s="115" customFormat="1" ht="15.75" customHeight="1" x14ac:dyDescent="0.25">
      <c r="A35" s="465" t="s">
        <v>292</v>
      </c>
      <c r="B35" s="475" t="s">
        <v>249</v>
      </c>
      <c r="C35" s="259" t="s">
        <v>508</v>
      </c>
      <c r="D35" s="467"/>
      <c r="E35" s="468"/>
      <c r="F35" s="467"/>
      <c r="G35" s="468"/>
      <c r="H35" s="467"/>
      <c r="I35" s="469"/>
      <c r="J35" s="470"/>
      <c r="K35" s="468"/>
      <c r="L35" s="467"/>
      <c r="M35" s="468"/>
      <c r="N35" s="467"/>
      <c r="O35" s="471"/>
      <c r="P35" s="467"/>
      <c r="Q35" s="468" t="str">
        <f t="shared" si="64"/>
        <v/>
      </c>
      <c r="R35" s="467"/>
      <c r="S35" s="468" t="str">
        <f t="shared" si="65"/>
        <v/>
      </c>
      <c r="T35" s="467"/>
      <c r="U35" s="476"/>
      <c r="V35" s="467"/>
      <c r="W35" s="468" t="str">
        <f t="shared" si="54"/>
        <v/>
      </c>
      <c r="X35" s="467"/>
      <c r="Y35" s="468" t="str">
        <f t="shared" si="55"/>
        <v/>
      </c>
      <c r="Z35" s="820"/>
      <c r="AA35" s="476"/>
      <c r="AB35" s="467"/>
      <c r="AC35" s="468" t="str">
        <f t="shared" si="56"/>
        <v/>
      </c>
      <c r="AD35" s="467"/>
      <c r="AE35" s="468" t="str">
        <f t="shared" si="57"/>
        <v/>
      </c>
      <c r="AF35" s="467"/>
      <c r="AG35" s="477"/>
      <c r="AH35" s="470"/>
      <c r="AI35" s="468" t="str">
        <f t="shared" si="66"/>
        <v/>
      </c>
      <c r="AJ35" s="467"/>
      <c r="AK35" s="468" t="str">
        <f t="shared" si="67"/>
        <v/>
      </c>
      <c r="AL35" s="467"/>
      <c r="AM35" s="471"/>
      <c r="AN35" s="470">
        <v>1</v>
      </c>
      <c r="AO35" s="468">
        <f t="shared" si="60"/>
        <v>14</v>
      </c>
      <c r="AP35" s="467">
        <v>1</v>
      </c>
      <c r="AQ35" s="468">
        <f>IF(AP35*14=0,"",AP35*14)</f>
        <v>14</v>
      </c>
      <c r="AR35" s="467">
        <v>2</v>
      </c>
      <c r="AS35" s="471" t="s">
        <v>48</v>
      </c>
      <c r="AT35" s="467"/>
      <c r="AU35" s="468"/>
      <c r="AV35" s="467"/>
      <c r="AW35" s="468"/>
      <c r="AX35" s="467"/>
      <c r="AY35" s="467"/>
      <c r="AZ35" s="472">
        <f t="shared" si="9"/>
        <v>1</v>
      </c>
      <c r="BA35" s="468">
        <f t="shared" si="10"/>
        <v>14</v>
      </c>
      <c r="BB35" s="473">
        <f t="shared" si="11"/>
        <v>1</v>
      </c>
      <c r="BC35" s="468">
        <f t="shared" si="12"/>
        <v>14</v>
      </c>
      <c r="BD35" s="473">
        <f t="shared" si="13"/>
        <v>2</v>
      </c>
      <c r="BE35" s="474">
        <f t="shared" si="14"/>
        <v>2</v>
      </c>
      <c r="BF35" s="463" t="s">
        <v>81</v>
      </c>
      <c r="BG35" s="464" t="s">
        <v>267</v>
      </c>
    </row>
    <row r="36" spans="1:59" ht="15.75" customHeight="1" x14ac:dyDescent="0.25">
      <c r="A36" s="465"/>
      <c r="B36" s="475" t="s">
        <v>102</v>
      </c>
      <c r="C36" s="466" t="s">
        <v>293</v>
      </c>
      <c r="D36" s="467"/>
      <c r="E36" s="468" t="str">
        <f>IF(D36*14=0,"",D36*14)</f>
        <v/>
      </c>
      <c r="F36" s="467"/>
      <c r="G36" s="468" t="str">
        <f>IF(F36*14=0,"",F36*14)</f>
        <v/>
      </c>
      <c r="H36" s="467"/>
      <c r="I36" s="469"/>
      <c r="J36" s="470"/>
      <c r="K36" s="468" t="str">
        <f>IF(J36*14=0,"",J36*14)</f>
        <v/>
      </c>
      <c r="L36" s="467"/>
      <c r="M36" s="468" t="str">
        <f>IF(L36*14=0,"",L36*14)</f>
        <v/>
      </c>
      <c r="N36" s="467"/>
      <c r="O36" s="471"/>
      <c r="P36" s="467"/>
      <c r="Q36" s="468" t="str">
        <f t="shared" si="64"/>
        <v/>
      </c>
      <c r="R36" s="467"/>
      <c r="S36" s="468" t="str">
        <f t="shared" si="65"/>
        <v/>
      </c>
      <c r="T36" s="467"/>
      <c r="U36" s="476"/>
      <c r="V36" s="467"/>
      <c r="W36" s="468" t="str">
        <f t="shared" si="54"/>
        <v/>
      </c>
      <c r="X36" s="467"/>
      <c r="Y36" s="468" t="str">
        <f t="shared" si="55"/>
        <v/>
      </c>
      <c r="Z36" s="820"/>
      <c r="AA36" s="476"/>
      <c r="AB36" s="467"/>
      <c r="AC36" s="468" t="str">
        <f t="shared" si="56"/>
        <v/>
      </c>
      <c r="AD36" s="467"/>
      <c r="AE36" s="468" t="str">
        <f t="shared" si="57"/>
        <v/>
      </c>
      <c r="AF36" s="467"/>
      <c r="AG36" s="477"/>
      <c r="AH36" s="470"/>
      <c r="AI36" s="468" t="str">
        <f t="shared" si="66"/>
        <v/>
      </c>
      <c r="AJ36" s="467"/>
      <c r="AK36" s="468" t="str">
        <f t="shared" si="67"/>
        <v/>
      </c>
      <c r="AL36" s="467"/>
      <c r="AM36" s="471"/>
      <c r="AN36" s="470">
        <v>1</v>
      </c>
      <c r="AO36" s="468">
        <f t="shared" si="60"/>
        <v>14</v>
      </c>
      <c r="AP36" s="467">
        <v>1</v>
      </c>
      <c r="AQ36" s="468">
        <f t="shared" ref="AQ36" si="78">IF(AP36*14=0,"",AP36*14)</f>
        <v>14</v>
      </c>
      <c r="AR36" s="467">
        <v>3</v>
      </c>
      <c r="AS36" s="471" t="s">
        <v>48</v>
      </c>
      <c r="AT36" s="467"/>
      <c r="AU36" s="468" t="str">
        <f>IF(AT36*14=0,"",AT36*14)</f>
        <v/>
      </c>
      <c r="AV36" s="467"/>
      <c r="AW36" s="468" t="str">
        <f>IF(AV36*14=0,"",AV36*14)</f>
        <v/>
      </c>
      <c r="AX36" s="467"/>
      <c r="AY36" s="467"/>
      <c r="AZ36" s="472">
        <f t="shared" si="9"/>
        <v>1</v>
      </c>
      <c r="BA36" s="468">
        <f t="shared" si="10"/>
        <v>14</v>
      </c>
      <c r="BB36" s="473">
        <f t="shared" si="11"/>
        <v>1</v>
      </c>
      <c r="BC36" s="468">
        <f t="shared" si="12"/>
        <v>14</v>
      </c>
      <c r="BD36" s="473">
        <f t="shared" si="13"/>
        <v>3</v>
      </c>
      <c r="BE36" s="474">
        <f t="shared" si="14"/>
        <v>2</v>
      </c>
      <c r="BF36" s="463"/>
      <c r="BG36" s="464"/>
    </row>
    <row r="37" spans="1:59" s="115" customFormat="1" ht="15.75" customHeight="1" thickBot="1" x14ac:dyDescent="0.3">
      <c r="A37" s="465" t="s">
        <v>344</v>
      </c>
      <c r="B37" s="475" t="s">
        <v>29</v>
      </c>
      <c r="C37" s="466" t="s">
        <v>345</v>
      </c>
      <c r="D37" s="467"/>
      <c r="E37" s="468"/>
      <c r="F37" s="467"/>
      <c r="G37" s="468"/>
      <c r="H37" s="467"/>
      <c r="I37" s="469"/>
      <c r="J37" s="470"/>
      <c r="K37" s="468"/>
      <c r="L37" s="467"/>
      <c r="M37" s="468"/>
      <c r="N37" s="467"/>
      <c r="O37" s="471"/>
      <c r="P37" s="467"/>
      <c r="Q37" s="468" t="str">
        <f t="shared" si="64"/>
        <v/>
      </c>
      <c r="R37" s="467"/>
      <c r="S37" s="468" t="str">
        <f t="shared" si="65"/>
        <v/>
      </c>
      <c r="T37" s="467"/>
      <c r="U37" s="476"/>
      <c r="V37" s="467"/>
      <c r="W37" s="468" t="str">
        <f t="shared" si="54"/>
        <v/>
      </c>
      <c r="X37" s="467"/>
      <c r="Y37" s="468" t="str">
        <f t="shared" si="55"/>
        <v/>
      </c>
      <c r="Z37" s="820"/>
      <c r="AA37" s="476"/>
      <c r="AB37" s="467"/>
      <c r="AC37" s="468" t="str">
        <f t="shared" si="56"/>
        <v/>
      </c>
      <c r="AD37" s="467"/>
      <c r="AE37" s="468" t="str">
        <f t="shared" si="57"/>
        <v/>
      </c>
      <c r="AF37" s="467"/>
      <c r="AG37" s="477"/>
      <c r="AH37" s="470"/>
      <c r="AI37" s="468" t="str">
        <f t="shared" si="66"/>
        <v/>
      </c>
      <c r="AJ37" s="467"/>
      <c r="AK37" s="468" t="str">
        <f t="shared" si="67"/>
        <v/>
      </c>
      <c r="AL37" s="467"/>
      <c r="AM37" s="471"/>
      <c r="AN37" s="470"/>
      <c r="AO37" s="468"/>
      <c r="AP37" s="467"/>
      <c r="AQ37" s="468"/>
      <c r="AR37" s="467"/>
      <c r="AS37" s="471"/>
      <c r="AT37" s="467"/>
      <c r="AU37" s="468"/>
      <c r="AV37" s="467">
        <v>40</v>
      </c>
      <c r="AW37" s="468">
        <f t="shared" ref="AW37" si="79">IF(AV37*14=0,"",AV37*14)</f>
        <v>560</v>
      </c>
      <c r="AX37" s="467">
        <v>17</v>
      </c>
      <c r="AY37" s="467" t="s">
        <v>296</v>
      </c>
      <c r="AZ37" s="472" t="str">
        <f t="shared" si="9"/>
        <v/>
      </c>
      <c r="BA37" s="468" t="str">
        <f t="shared" si="10"/>
        <v/>
      </c>
      <c r="BB37" s="473">
        <f t="shared" si="11"/>
        <v>40</v>
      </c>
      <c r="BC37" s="468">
        <f t="shared" si="12"/>
        <v>560</v>
      </c>
      <c r="BD37" s="473">
        <f t="shared" si="13"/>
        <v>17</v>
      </c>
      <c r="BE37" s="474">
        <f t="shared" si="14"/>
        <v>40</v>
      </c>
      <c r="BF37" s="463" t="s">
        <v>81</v>
      </c>
      <c r="BG37" s="464" t="s">
        <v>479</v>
      </c>
    </row>
    <row r="38" spans="1:59" s="195" customFormat="1" ht="15.75" customHeight="1" thickBot="1" x14ac:dyDescent="0.35">
      <c r="A38" s="205"/>
      <c r="B38" s="206"/>
      <c r="C38" s="156" t="s">
        <v>298</v>
      </c>
      <c r="D38" s="90">
        <f>SUM(D12:D37)</f>
        <v>0</v>
      </c>
      <c r="E38" s="91">
        <f>SUM(E12:E37)</f>
        <v>0</v>
      </c>
      <c r="F38" s="91">
        <f>SUM(F12:F37)</f>
        <v>0</v>
      </c>
      <c r="G38" s="91">
        <f>SUM(G12:G37)</f>
        <v>0</v>
      </c>
      <c r="H38" s="91">
        <f>SUM(H12:H37)</f>
        <v>0</v>
      </c>
      <c r="I38" s="92" t="s">
        <v>124</v>
      </c>
      <c r="J38" s="90">
        <f>SUM(J12:J37)</f>
        <v>0</v>
      </c>
      <c r="K38" s="91">
        <f>SUM(K12:K37)</f>
        <v>0</v>
      </c>
      <c r="L38" s="91">
        <f>SUM(L12:L37)</f>
        <v>0</v>
      </c>
      <c r="M38" s="91">
        <f>SUM(M12:M37)</f>
        <v>0</v>
      </c>
      <c r="N38" s="91">
        <f>SUM(N12:N37)</f>
        <v>0</v>
      </c>
      <c r="O38" s="92" t="s">
        <v>124</v>
      </c>
      <c r="P38" s="91">
        <f>SUM(P12:P37)</f>
        <v>0</v>
      </c>
      <c r="Q38" s="91">
        <f>SUM(Q12:Q37)</f>
        <v>6</v>
      </c>
      <c r="R38" s="91">
        <f>SUM(R12:R37)</f>
        <v>0</v>
      </c>
      <c r="S38" s="91">
        <f>SUM(S12:S37)</f>
        <v>22</v>
      </c>
      <c r="T38" s="91">
        <f>SUM(T12:T37)</f>
        <v>2</v>
      </c>
      <c r="U38" s="92" t="s">
        <v>124</v>
      </c>
      <c r="V38" s="90">
        <f>SUM(V12:V37)</f>
        <v>15</v>
      </c>
      <c r="W38" s="91">
        <f>SUM(W12:W37)</f>
        <v>210</v>
      </c>
      <c r="X38" s="91">
        <f>SUM(X12:X37)</f>
        <v>8</v>
      </c>
      <c r="Y38" s="91">
        <f>SUM(Y12:Y37)</f>
        <v>112</v>
      </c>
      <c r="Z38" s="91">
        <f>SUM(Z12:Z37)</f>
        <v>20</v>
      </c>
      <c r="AA38" s="92" t="s">
        <v>124</v>
      </c>
      <c r="AB38" s="90">
        <f>SUM(AB12:AB37)</f>
        <v>18</v>
      </c>
      <c r="AC38" s="91">
        <f>SUM(AC12:AC37)</f>
        <v>252</v>
      </c>
      <c r="AD38" s="91">
        <f>SUM(AD12:AD37)</f>
        <v>7</v>
      </c>
      <c r="AE38" s="91">
        <f>SUM(AE12:AE37)</f>
        <v>98</v>
      </c>
      <c r="AF38" s="91">
        <f>SUM(AF12:AF37)</f>
        <v>26</v>
      </c>
      <c r="AG38" s="92" t="s">
        <v>124</v>
      </c>
      <c r="AH38" s="90">
        <f>SUM(AH12:AH37)</f>
        <v>11</v>
      </c>
      <c r="AI38" s="91">
        <f>SUM(AI12:AI37)</f>
        <v>154</v>
      </c>
      <c r="AJ38" s="91">
        <f>SUM(AJ12:AJ37)</f>
        <v>17</v>
      </c>
      <c r="AK38" s="91">
        <f>SUM(AK12:AK37)</f>
        <v>238</v>
      </c>
      <c r="AL38" s="91">
        <f>SUM(AL12:AL37)</f>
        <v>28</v>
      </c>
      <c r="AM38" s="92" t="s">
        <v>124</v>
      </c>
      <c r="AN38" s="90">
        <f>SUM(AN12:AN37)</f>
        <v>4</v>
      </c>
      <c r="AO38" s="91">
        <f>SUM(AO12:AO37)</f>
        <v>56</v>
      </c>
      <c r="AP38" s="91">
        <f>SUM(AP12:AP37)</f>
        <v>24</v>
      </c>
      <c r="AQ38" s="91">
        <f>SUM(AQ12:AQ37)</f>
        <v>336</v>
      </c>
      <c r="AR38" s="91">
        <f>SUM(AR12:AR37)</f>
        <v>31</v>
      </c>
      <c r="AS38" s="92" t="s">
        <v>124</v>
      </c>
      <c r="AT38" s="90">
        <f>SUM(AT12:AT37)</f>
        <v>0</v>
      </c>
      <c r="AU38" s="91">
        <f>SUM(AU12:AU37)</f>
        <v>0</v>
      </c>
      <c r="AV38" s="91">
        <f>SUM(AV12:AV37)</f>
        <v>40</v>
      </c>
      <c r="AW38" s="91">
        <f>SUM(AW12:AW37)</f>
        <v>560</v>
      </c>
      <c r="AX38" s="91">
        <f>SUM(AX12:AX37)</f>
        <v>17</v>
      </c>
      <c r="AY38" s="93" t="s">
        <v>124</v>
      </c>
      <c r="AZ38" s="94">
        <f t="shared" ref="AZ38:BE38" si="80">SUM(AZ12:AZ37)</f>
        <v>48</v>
      </c>
      <c r="BA38" s="91">
        <f t="shared" si="80"/>
        <v>672</v>
      </c>
      <c r="BB38" s="91">
        <f t="shared" si="80"/>
        <v>96</v>
      </c>
      <c r="BC38" s="91">
        <f t="shared" si="80"/>
        <v>1344</v>
      </c>
      <c r="BD38" s="91">
        <f t="shared" si="80"/>
        <v>124</v>
      </c>
      <c r="BE38" s="95">
        <f t="shared" si="80"/>
        <v>144</v>
      </c>
    </row>
    <row r="39" spans="1:59" ht="18.75" customHeight="1" thickBot="1" x14ac:dyDescent="0.35">
      <c r="A39" s="59"/>
      <c r="B39" s="207"/>
      <c r="C39" s="87" t="s">
        <v>299</v>
      </c>
      <c r="D39" s="33">
        <f>D10+D38</f>
        <v>0</v>
      </c>
      <c r="E39" s="84">
        <f>E10+E38</f>
        <v>0</v>
      </c>
      <c r="F39" s="84">
        <f>F10+F38</f>
        <v>40</v>
      </c>
      <c r="G39" s="84">
        <f>G10+G38</f>
        <v>600</v>
      </c>
      <c r="H39" s="84">
        <f>H10+H38</f>
        <v>27</v>
      </c>
      <c r="I39" s="62" t="s">
        <v>124</v>
      </c>
      <c r="J39" s="33">
        <f>J10+J38</f>
        <v>18</v>
      </c>
      <c r="K39" s="84">
        <f>K10+K38</f>
        <v>252</v>
      </c>
      <c r="L39" s="84">
        <f>L10+L38</f>
        <v>15</v>
      </c>
      <c r="M39" s="84">
        <f>M10+M38</f>
        <v>210</v>
      </c>
      <c r="N39" s="84">
        <f>N10+N38</f>
        <v>27</v>
      </c>
      <c r="O39" s="62" t="s">
        <v>124</v>
      </c>
      <c r="P39" s="33">
        <f>P10+P38</f>
        <v>9</v>
      </c>
      <c r="Q39" s="84">
        <f>Q10+Q38</f>
        <v>132</v>
      </c>
      <c r="R39" s="84">
        <f>R10+R38</f>
        <v>19</v>
      </c>
      <c r="S39" s="84">
        <f>S10+S38</f>
        <v>298</v>
      </c>
      <c r="T39" s="84">
        <f>T10+T38</f>
        <v>30</v>
      </c>
      <c r="U39" s="62" t="s">
        <v>124</v>
      </c>
      <c r="V39" s="33">
        <f>V10+V38</f>
        <v>20</v>
      </c>
      <c r="W39" s="84">
        <f>W10+W38</f>
        <v>280</v>
      </c>
      <c r="X39" s="84">
        <f>X10+X38</f>
        <v>12</v>
      </c>
      <c r="Y39" s="84">
        <f>Y10+Y38</f>
        <v>168</v>
      </c>
      <c r="Z39" s="84">
        <f>Z10+Z38</f>
        <v>31</v>
      </c>
      <c r="AA39" s="62" t="s">
        <v>124</v>
      </c>
      <c r="AB39" s="33">
        <f>AB10+AB38</f>
        <v>21</v>
      </c>
      <c r="AC39" s="84">
        <f>AC10+AC38</f>
        <v>294</v>
      </c>
      <c r="AD39" s="84">
        <f>AD10+AD38</f>
        <v>11</v>
      </c>
      <c r="AE39" s="84">
        <f>AE10+AE38</f>
        <v>154</v>
      </c>
      <c r="AF39" s="84">
        <f>AF10+AF38</f>
        <v>33</v>
      </c>
      <c r="AG39" s="62" t="s">
        <v>124</v>
      </c>
      <c r="AH39" s="33">
        <f>AH10+AH38</f>
        <v>12</v>
      </c>
      <c r="AI39" s="84">
        <f>AI10+AI38</f>
        <v>168</v>
      </c>
      <c r="AJ39" s="84">
        <f>AJ10+AJ38</f>
        <v>20</v>
      </c>
      <c r="AK39" s="84">
        <f>AK10+AK38</f>
        <v>280</v>
      </c>
      <c r="AL39" s="84">
        <f>AL10+AL38</f>
        <v>32</v>
      </c>
      <c r="AM39" s="62" t="s">
        <v>124</v>
      </c>
      <c r="AN39" s="33">
        <f>AN10+AN38</f>
        <v>4</v>
      </c>
      <c r="AO39" s="84">
        <f>AO10+AO38</f>
        <v>56</v>
      </c>
      <c r="AP39" s="84">
        <f>AP10+AP38</f>
        <v>26</v>
      </c>
      <c r="AQ39" s="84">
        <f>AQ10+AQ38</f>
        <v>364</v>
      </c>
      <c r="AR39" s="84">
        <f>AR10+AR38</f>
        <v>33</v>
      </c>
      <c r="AS39" s="62" t="s">
        <v>124</v>
      </c>
      <c r="AT39" s="33">
        <f>AT10+AT38</f>
        <v>1</v>
      </c>
      <c r="AU39" s="84">
        <f>AU10+AU38</f>
        <v>14</v>
      </c>
      <c r="AV39" s="84">
        <f>AV10+AV38</f>
        <v>41</v>
      </c>
      <c r="AW39" s="84">
        <f>AW10+AW38</f>
        <v>574</v>
      </c>
      <c r="AX39" s="84">
        <f>AX10+AX38</f>
        <v>27</v>
      </c>
      <c r="AY39" s="87" t="s">
        <v>124</v>
      </c>
      <c r="AZ39" s="43">
        <f t="shared" ref="AZ39:BE39" si="81">AZ10+AZ38</f>
        <v>85</v>
      </c>
      <c r="BA39" s="84">
        <f t="shared" si="81"/>
        <v>1190</v>
      </c>
      <c r="BB39" s="84">
        <f t="shared" si="81"/>
        <v>184</v>
      </c>
      <c r="BC39" s="84">
        <f t="shared" si="81"/>
        <v>2626</v>
      </c>
      <c r="BD39" s="84">
        <f t="shared" si="81"/>
        <v>240</v>
      </c>
      <c r="BE39" s="85">
        <f t="shared" si="81"/>
        <v>269</v>
      </c>
      <c r="BF39" s="196">
        <f>BA39+BC39</f>
        <v>3816</v>
      </c>
      <c r="BG39" s="191">
        <f>BC39/BF39</f>
        <v>0.68815513626834379</v>
      </c>
    </row>
    <row r="40" spans="1:59" s="115" customFormat="1" ht="15.75" customHeight="1" x14ac:dyDescent="0.3">
      <c r="A40" s="44"/>
      <c r="B40" s="208"/>
      <c r="C40" s="46" t="s">
        <v>125</v>
      </c>
      <c r="D40" s="915"/>
      <c r="E40" s="915"/>
      <c r="F40" s="915"/>
      <c r="G40" s="915"/>
      <c r="H40" s="915"/>
      <c r="I40" s="915"/>
      <c r="J40" s="915"/>
      <c r="K40" s="915"/>
      <c r="L40" s="915"/>
      <c r="M40" s="915"/>
      <c r="N40" s="915"/>
      <c r="O40" s="915"/>
      <c r="P40" s="915"/>
      <c r="Q40" s="915"/>
      <c r="R40" s="915"/>
      <c r="S40" s="915"/>
      <c r="T40" s="915"/>
      <c r="U40" s="915"/>
      <c r="V40" s="915"/>
      <c r="W40" s="915"/>
      <c r="X40" s="915"/>
      <c r="Y40" s="915"/>
      <c r="Z40" s="915"/>
      <c r="AA40" s="915"/>
      <c r="AB40" s="915"/>
      <c r="AC40" s="915"/>
      <c r="AD40" s="915"/>
      <c r="AE40" s="915"/>
      <c r="AF40" s="915"/>
      <c r="AG40" s="915"/>
      <c r="AH40" s="915"/>
      <c r="AI40" s="915"/>
      <c r="AJ40" s="915"/>
      <c r="AK40" s="915"/>
      <c r="AL40" s="915"/>
      <c r="AM40" s="915"/>
      <c r="AN40" s="915"/>
      <c r="AO40" s="915"/>
      <c r="AP40" s="915"/>
      <c r="AQ40" s="915"/>
      <c r="AR40" s="915"/>
      <c r="AS40" s="915"/>
      <c r="AT40" s="915"/>
      <c r="AU40" s="915"/>
      <c r="AV40" s="915"/>
      <c r="AW40" s="915"/>
      <c r="AX40" s="915"/>
      <c r="AY40" s="915"/>
      <c r="AZ40" s="915"/>
      <c r="BA40" s="915"/>
      <c r="BB40" s="915"/>
      <c r="BC40" s="915"/>
      <c r="BD40" s="915"/>
      <c r="BE40" s="916"/>
    </row>
    <row r="41" spans="1:59" ht="15.75" customHeight="1" x14ac:dyDescent="0.25">
      <c r="A41" s="481" t="s">
        <v>346</v>
      </c>
      <c r="B41" s="482" t="s">
        <v>29</v>
      </c>
      <c r="C41" s="483" t="s">
        <v>347</v>
      </c>
      <c r="D41" s="484"/>
      <c r="E41" s="478" t="str">
        <f t="shared" ref="E41:E42" si="82">IF(D41*14=0,"",D41*14)</f>
        <v/>
      </c>
      <c r="F41" s="484"/>
      <c r="G41" s="478" t="str">
        <f t="shared" ref="G41:G42" si="83">IF(F41*14=0,"",F41*14)</f>
        <v/>
      </c>
      <c r="H41" s="484"/>
      <c r="I41" s="485"/>
      <c r="J41" s="486"/>
      <c r="K41" s="478" t="str">
        <f t="shared" ref="K41:K42" si="84">IF(J41*14=0,"",J41*14)</f>
        <v/>
      </c>
      <c r="L41" s="484"/>
      <c r="M41" s="478" t="str">
        <f t="shared" ref="M41:M42" si="85">IF(L41*14=0,"",L41*14)</f>
        <v/>
      </c>
      <c r="N41" s="484"/>
      <c r="O41" s="487"/>
      <c r="P41" s="484"/>
      <c r="Q41" s="478" t="str">
        <f t="shared" ref="Q41:Q42" si="86">IF(P41*14=0,"",P41*14)</f>
        <v/>
      </c>
      <c r="R41" s="484"/>
      <c r="S41" s="478" t="str">
        <f t="shared" ref="S41:S42" si="87">IF(R41*14=0,"",R41*14)</f>
        <v/>
      </c>
      <c r="T41" s="484"/>
      <c r="U41" s="485"/>
      <c r="V41" s="486"/>
      <c r="W41" s="478" t="str">
        <f t="shared" ref="W41:W42" si="88">IF(V41*14=0,"",V41*14)</f>
        <v/>
      </c>
      <c r="X41" s="484"/>
      <c r="Y41" s="478" t="str">
        <f t="shared" ref="Y41:Y42" si="89">IF(X41*14=0,"",X41*14)</f>
        <v/>
      </c>
      <c r="Z41" s="484"/>
      <c r="AA41" s="487"/>
      <c r="AB41" s="484"/>
      <c r="AC41" s="478" t="str">
        <f t="shared" ref="AC41:AC42" si="90">IF(AB41*14=0,"",AB41*14)</f>
        <v/>
      </c>
      <c r="AD41" s="484"/>
      <c r="AE41" s="478" t="str">
        <f t="shared" ref="AE41:AE42" si="91">IF(AD41*14=0,"",AD41*14)</f>
        <v/>
      </c>
      <c r="AF41" s="484"/>
      <c r="AG41" s="485"/>
      <c r="AH41" s="486"/>
      <c r="AI41" s="478" t="str">
        <f t="shared" ref="AI41:AI42" si="92">IF(AH41*14=0,"",AH41*14)</f>
        <v/>
      </c>
      <c r="AJ41" s="484"/>
      <c r="AK41" s="478" t="str">
        <f t="shared" ref="AK41:AK42" si="93">IF(AJ41*14=0,"",AJ41*14)</f>
        <v/>
      </c>
      <c r="AL41" s="484"/>
      <c r="AM41" s="487"/>
      <c r="AN41" s="486"/>
      <c r="AO41" s="478" t="str">
        <f t="shared" ref="AO41:AO42" si="94">IF(AN41*14=0,"",AN41*14)</f>
        <v/>
      </c>
      <c r="AP41" s="484"/>
      <c r="AQ41" s="478" t="str">
        <f t="shared" ref="AQ41:AQ42" si="95">IF(AP41*14=0,"",AP41*14)</f>
        <v/>
      </c>
      <c r="AR41" s="484"/>
      <c r="AS41" s="487"/>
      <c r="AT41" s="484"/>
      <c r="AU41" s="478" t="str">
        <f t="shared" ref="AU41:AU42" si="96">IF(AT41*14=0,"",AT41*14)</f>
        <v/>
      </c>
      <c r="AV41" s="484"/>
      <c r="AW41" s="478" t="str">
        <f t="shared" ref="AW41:AW42" si="97">IF(AV41*14=0,"",AV41*14)</f>
        <v/>
      </c>
      <c r="AX41" s="484"/>
      <c r="AY41" s="484" t="s">
        <v>302</v>
      </c>
      <c r="AZ41" s="472" t="str">
        <f t="shared" ref="AZ41:AZ42" si="98">IF(D41+J41+P41+V41+AB41+AH41+AN41+AT41=0,"",D41+J41+P41+V41+AB41+AH41+AN41+AT41)</f>
        <v/>
      </c>
      <c r="BA41" s="468" t="str">
        <f t="shared" ref="BA41:BA42" si="99">IF((D41+J41+P41+V41+AB41+AH41+AN41+AT41)*14=0,"",(D41+J41+P41+V41+AB41+AH41+AN41+AT41)*14)</f>
        <v/>
      </c>
      <c r="BB41" s="473" t="str">
        <f t="shared" ref="BB41:BB42" si="100">IF(F41+L41+R41+X41+AD41+AJ41+AP41+AV41=0,"",F41+L41+R41+X41+AD41+AJ41+AP41+AV41)</f>
        <v/>
      </c>
      <c r="BC41" s="468" t="str">
        <f t="shared" ref="BC41:BC42" si="101">IF((L41+F41+R41+X41+AD41+AJ41+AP41+AV41)*14=0,"",(L41+F41+R41+X41+AD41+AJ41+AP41+AV41)*14)</f>
        <v/>
      </c>
      <c r="BD41" s="473" t="str">
        <f t="shared" ref="BD41:BD42" si="102">IF(N41+H41+T41+Z41+AF41+AL41+AR41+AX41=0,"",N41+H41+T41+Z41+AF41+AL41+AR41+AX41)</f>
        <v/>
      </c>
      <c r="BE41" s="474" t="str">
        <f t="shared" ref="BE41:BE42" si="103">IF(D41+F41+L41+J41+P41+R41+V41+X41+AB41+AD41+AH41+AJ41+AN41+AP41+AT41+AV41=0,"",D41+F41+L41+J41+P41+R41+V41+X41+AB41+AD41+AH41+AJ41+AN41+AP41+AT41+AV41)</f>
        <v/>
      </c>
      <c r="BF41" s="463" t="s">
        <v>81</v>
      </c>
      <c r="BG41" s="464" t="s">
        <v>98</v>
      </c>
    </row>
    <row r="42" spans="1:59" ht="15.75" customHeight="1" thickBot="1" x14ac:dyDescent="0.3">
      <c r="A42" s="465" t="s">
        <v>348</v>
      </c>
      <c r="B42" s="482" t="s">
        <v>29</v>
      </c>
      <c r="C42" s="466" t="s">
        <v>349</v>
      </c>
      <c r="D42" s="484"/>
      <c r="E42" s="478" t="str">
        <f t="shared" si="82"/>
        <v/>
      </c>
      <c r="F42" s="484"/>
      <c r="G42" s="478" t="str">
        <f t="shared" si="83"/>
        <v/>
      </c>
      <c r="H42" s="484"/>
      <c r="I42" s="485"/>
      <c r="J42" s="486"/>
      <c r="K42" s="478" t="str">
        <f t="shared" si="84"/>
        <v/>
      </c>
      <c r="L42" s="484"/>
      <c r="M42" s="478" t="str">
        <f t="shared" si="85"/>
        <v/>
      </c>
      <c r="N42" s="484"/>
      <c r="O42" s="487"/>
      <c r="P42" s="484"/>
      <c r="Q42" s="478" t="str">
        <f t="shared" si="86"/>
        <v/>
      </c>
      <c r="R42" s="484"/>
      <c r="S42" s="478" t="str">
        <f t="shared" si="87"/>
        <v/>
      </c>
      <c r="T42" s="484"/>
      <c r="U42" s="485"/>
      <c r="V42" s="486"/>
      <c r="W42" s="478" t="str">
        <f t="shared" si="88"/>
        <v/>
      </c>
      <c r="X42" s="484"/>
      <c r="Y42" s="478" t="str">
        <f t="shared" si="89"/>
        <v/>
      </c>
      <c r="Z42" s="484"/>
      <c r="AA42" s="487"/>
      <c r="AB42" s="484"/>
      <c r="AC42" s="478" t="str">
        <f t="shared" si="90"/>
        <v/>
      </c>
      <c r="AD42" s="484"/>
      <c r="AE42" s="478" t="str">
        <f t="shared" si="91"/>
        <v/>
      </c>
      <c r="AF42" s="484"/>
      <c r="AG42" s="485"/>
      <c r="AH42" s="486"/>
      <c r="AI42" s="478" t="str">
        <f t="shared" si="92"/>
        <v/>
      </c>
      <c r="AJ42" s="484"/>
      <c r="AK42" s="478" t="str">
        <f t="shared" si="93"/>
        <v/>
      </c>
      <c r="AL42" s="484"/>
      <c r="AM42" s="487"/>
      <c r="AN42" s="486"/>
      <c r="AO42" s="478" t="str">
        <f t="shared" si="94"/>
        <v/>
      </c>
      <c r="AP42" s="484"/>
      <c r="AQ42" s="478" t="str">
        <f t="shared" si="95"/>
        <v/>
      </c>
      <c r="AR42" s="484"/>
      <c r="AS42" s="487"/>
      <c r="AT42" s="484"/>
      <c r="AU42" s="478" t="str">
        <f t="shared" si="96"/>
        <v/>
      </c>
      <c r="AV42" s="484"/>
      <c r="AW42" s="478" t="str">
        <f t="shared" si="97"/>
        <v/>
      </c>
      <c r="AX42" s="484"/>
      <c r="AY42" s="484" t="s">
        <v>302</v>
      </c>
      <c r="AZ42" s="472" t="str">
        <f t="shared" si="98"/>
        <v/>
      </c>
      <c r="BA42" s="468" t="str">
        <f t="shared" si="99"/>
        <v/>
      </c>
      <c r="BB42" s="473" t="str">
        <f t="shared" si="100"/>
        <v/>
      </c>
      <c r="BC42" s="468" t="str">
        <f t="shared" si="101"/>
        <v/>
      </c>
      <c r="BD42" s="473" t="str">
        <f t="shared" si="102"/>
        <v/>
      </c>
      <c r="BE42" s="474" t="str">
        <f t="shared" si="103"/>
        <v/>
      </c>
      <c r="BF42" s="463" t="s">
        <v>81</v>
      </c>
      <c r="BG42" s="464" t="s">
        <v>98</v>
      </c>
    </row>
    <row r="43" spans="1:59" s="115" customFormat="1" ht="15.75" hidden="1" customHeight="1" thickBot="1" x14ac:dyDescent="0.3">
      <c r="A43" s="182"/>
      <c r="B43" s="183"/>
      <c r="C43" s="184"/>
      <c r="D43" s="197"/>
      <c r="E43" s="198"/>
      <c r="F43" s="197"/>
      <c r="G43" s="198"/>
      <c r="H43" s="197"/>
      <c r="I43" s="197"/>
      <c r="J43" s="197"/>
      <c r="K43" s="198"/>
      <c r="L43" s="197"/>
      <c r="M43" s="198"/>
      <c r="N43" s="197"/>
      <c r="O43" s="197"/>
      <c r="P43" s="197"/>
      <c r="Q43" s="198"/>
      <c r="R43" s="197"/>
      <c r="S43" s="198"/>
      <c r="T43" s="197"/>
      <c r="U43" s="197"/>
      <c r="V43" s="197"/>
      <c r="W43" s="198"/>
      <c r="X43" s="197"/>
      <c r="Y43" s="198"/>
      <c r="Z43" s="197"/>
      <c r="AA43" s="197"/>
      <c r="AB43" s="197"/>
      <c r="AC43" s="198"/>
      <c r="AD43" s="197"/>
      <c r="AE43" s="198"/>
      <c r="AF43" s="197"/>
      <c r="AG43" s="197"/>
      <c r="AH43" s="197"/>
      <c r="AI43" s="198"/>
      <c r="AJ43" s="197"/>
      <c r="AK43" s="198"/>
      <c r="AL43" s="197"/>
      <c r="AM43" s="197"/>
      <c r="AN43" s="197"/>
      <c r="AO43" s="198"/>
      <c r="AP43" s="197"/>
      <c r="AQ43" s="198"/>
      <c r="AR43" s="197"/>
      <c r="AS43" s="197"/>
      <c r="AT43" s="197"/>
      <c r="AU43" s="198"/>
      <c r="AV43" s="197"/>
      <c r="AW43" s="198"/>
      <c r="AX43" s="197"/>
      <c r="AY43" s="197"/>
      <c r="AZ43" s="198"/>
      <c r="BA43" s="198"/>
      <c r="BB43" s="198"/>
      <c r="BC43" s="198"/>
      <c r="BD43" s="198"/>
      <c r="BE43" s="181"/>
    </row>
    <row r="44" spans="1:59" ht="15.75" customHeight="1" thickBot="1" x14ac:dyDescent="0.35">
      <c r="A44" s="47"/>
      <c r="B44" s="48"/>
      <c r="C44" s="199" t="s">
        <v>135</v>
      </c>
      <c r="D44" s="49">
        <f>SUM(D41:D43)</f>
        <v>0</v>
      </c>
      <c r="E44" s="50" t="str">
        <f>IF(D44*14=0,"",D44*14)</f>
        <v/>
      </c>
      <c r="F44" s="51">
        <f>SUM(F41:F43)</f>
        <v>0</v>
      </c>
      <c r="G44" s="50" t="str">
        <f>IF(F44*14=0,"",F44*14)</f>
        <v/>
      </c>
      <c r="H44" s="52" t="s">
        <v>124</v>
      </c>
      <c r="I44" s="53" t="s">
        <v>124</v>
      </c>
      <c r="J44" s="200">
        <f>SUM(J41:J43)</f>
        <v>0</v>
      </c>
      <c r="K44" s="50" t="str">
        <f>IF(J44*14=0,"",J44*14)</f>
        <v/>
      </c>
      <c r="L44" s="51">
        <f>SUM(L41:L43)</f>
        <v>0</v>
      </c>
      <c r="M44" s="50" t="str">
        <f>IF(L44*14=0,"",L44*14)</f>
        <v/>
      </c>
      <c r="N44" s="52" t="s">
        <v>124</v>
      </c>
      <c r="O44" s="53" t="s">
        <v>124</v>
      </c>
      <c r="P44" s="49">
        <f>SUM(P41:P43)</f>
        <v>0</v>
      </c>
      <c r="Q44" s="50" t="str">
        <f>IF(P44*14=0,"",P44*14)</f>
        <v/>
      </c>
      <c r="R44" s="51">
        <f>SUM(R41:R43)</f>
        <v>0</v>
      </c>
      <c r="S44" s="50" t="str">
        <f>IF(R44*14=0,"",R44*14)</f>
        <v/>
      </c>
      <c r="T44" s="54" t="s">
        <v>124</v>
      </c>
      <c r="U44" s="53" t="s">
        <v>124</v>
      </c>
      <c r="V44" s="200">
        <f>SUM(V41:V43)</f>
        <v>0</v>
      </c>
      <c r="W44" s="50" t="str">
        <f>IF(V44*14=0,"",V44*14)</f>
        <v/>
      </c>
      <c r="X44" s="51">
        <f>SUM(X41:X43)</f>
        <v>0</v>
      </c>
      <c r="Y44" s="50" t="str">
        <f>IF(X44*14=0,"",X44*14)</f>
        <v/>
      </c>
      <c r="Z44" s="52" t="s">
        <v>124</v>
      </c>
      <c r="AA44" s="53" t="s">
        <v>124</v>
      </c>
      <c r="AB44" s="49">
        <f>SUM(AB41:AB43)</f>
        <v>0</v>
      </c>
      <c r="AC44" s="50" t="str">
        <f>IF(AB44*14=0,"",AB44*14)</f>
        <v/>
      </c>
      <c r="AD44" s="51">
        <f>SUM(AD41:AD43)</f>
        <v>0</v>
      </c>
      <c r="AE44" s="50" t="str">
        <f>IF(AD44*14=0,"",AD44*14)</f>
        <v/>
      </c>
      <c r="AF44" s="52" t="s">
        <v>124</v>
      </c>
      <c r="AG44" s="53" t="s">
        <v>124</v>
      </c>
      <c r="AH44" s="200">
        <f>SUM(AH41:AH43)</f>
        <v>0</v>
      </c>
      <c r="AI44" s="50" t="str">
        <f>IF(AH44*14=0,"",AH44*14)</f>
        <v/>
      </c>
      <c r="AJ44" s="51">
        <f>SUM(AJ41:AJ43)</f>
        <v>0</v>
      </c>
      <c r="AK44" s="50" t="str">
        <f>IF(AJ44*14=0,"",AJ44*14)</f>
        <v/>
      </c>
      <c r="AL44" s="52" t="s">
        <v>124</v>
      </c>
      <c r="AM44" s="53" t="s">
        <v>124</v>
      </c>
      <c r="AN44" s="49">
        <f>SUM(AN41:AN43)</f>
        <v>0</v>
      </c>
      <c r="AO44" s="50" t="str">
        <f>IF(AN44*14=0,"",AN44*14)</f>
        <v/>
      </c>
      <c r="AP44" s="51">
        <f>SUM(AP41:AP43)</f>
        <v>0</v>
      </c>
      <c r="AQ44" s="50" t="str">
        <f>IF(AP44*14=0,"",AP44*14)</f>
        <v/>
      </c>
      <c r="AR44" s="54" t="s">
        <v>124</v>
      </c>
      <c r="AS44" s="53" t="s">
        <v>124</v>
      </c>
      <c r="AT44" s="200">
        <f>SUM(AT41:AT43)</f>
        <v>0</v>
      </c>
      <c r="AU44" s="50" t="str">
        <f>IF(AT44*14=0,"",AT44*14)</f>
        <v/>
      </c>
      <c r="AV44" s="51">
        <f>SUM(AV41:AV43)</f>
        <v>0</v>
      </c>
      <c r="AW44" s="50" t="str">
        <f>IF(AV44*14=0,"",AV44*14)</f>
        <v/>
      </c>
      <c r="AX44" s="52" t="s">
        <v>124</v>
      </c>
      <c r="AY44" s="53" t="s">
        <v>124</v>
      </c>
      <c r="AZ44" s="55" t="str">
        <f>IF(D44+J44+P44+V44=0,"",D44+J44+P44+V44)</f>
        <v/>
      </c>
      <c r="BA44" s="201" t="str">
        <f>IF((P44+V44+AB44+AH44+AN44+AT44)*14=0,"",(P44+V44+AB44+AH44+AN44+AT44)*14)</f>
        <v/>
      </c>
      <c r="BB44" s="133" t="str">
        <f>IF(F44+L44+R44+X44=0,"",F44+L44+R44+X44)</f>
        <v/>
      </c>
      <c r="BC44" s="96" t="str">
        <f>IF((L44+F44+R44+X44+AD44+AJ44+AP44+AV44)*14=0,"",(L44+F44+R44+X44+AD44+AJ44+AP44+AV44)*14)</f>
        <v/>
      </c>
      <c r="BD44" s="52" t="s">
        <v>124</v>
      </c>
      <c r="BE44" s="56" t="s">
        <v>305</v>
      </c>
    </row>
    <row r="45" spans="1:59" ht="15.75" customHeight="1" thickBot="1" x14ac:dyDescent="0.35">
      <c r="A45" s="47"/>
      <c r="B45" s="48"/>
      <c r="C45" s="105" t="s">
        <v>306</v>
      </c>
      <c r="D45" s="49">
        <f>D39+D44</f>
        <v>0</v>
      </c>
      <c r="E45" s="50" t="str">
        <f>IF(D45*14=0,"",D45*14)</f>
        <v/>
      </c>
      <c r="F45" s="51">
        <f>F39+F44</f>
        <v>40</v>
      </c>
      <c r="G45" s="50">
        <f>IF(F45*14=0,"",F45*14)</f>
        <v>560</v>
      </c>
      <c r="H45" s="52" t="s">
        <v>124</v>
      </c>
      <c r="I45" s="53" t="s">
        <v>124</v>
      </c>
      <c r="J45" s="49">
        <f>J39+J44</f>
        <v>18</v>
      </c>
      <c r="K45" s="50">
        <f>IF(J45*14=0,"",J45*14)</f>
        <v>252</v>
      </c>
      <c r="L45" s="51">
        <f>L39+L44</f>
        <v>15</v>
      </c>
      <c r="M45" s="50">
        <f>IF(L45*14=0,"",L45*14)</f>
        <v>210</v>
      </c>
      <c r="N45" s="52" t="s">
        <v>124</v>
      </c>
      <c r="O45" s="53" t="s">
        <v>124</v>
      </c>
      <c r="P45" s="49">
        <f>P39+P44</f>
        <v>9</v>
      </c>
      <c r="Q45" s="50">
        <f>IF(P45*14=0,"",P45*14)</f>
        <v>126</v>
      </c>
      <c r="R45" s="51">
        <f>R39+R44</f>
        <v>19</v>
      </c>
      <c r="S45" s="50">
        <f>IF(R45*14=0,"",R45*14)</f>
        <v>266</v>
      </c>
      <c r="T45" s="54" t="s">
        <v>124</v>
      </c>
      <c r="U45" s="53" t="s">
        <v>124</v>
      </c>
      <c r="V45" s="49">
        <f>V39+V44</f>
        <v>20</v>
      </c>
      <c r="W45" s="50">
        <f>IF(V45*14=0,"",V45*14)</f>
        <v>280</v>
      </c>
      <c r="X45" s="51">
        <f>X39+X44</f>
        <v>12</v>
      </c>
      <c r="Y45" s="50">
        <f>IF(X45*14=0,"",X45*14)</f>
        <v>168</v>
      </c>
      <c r="Z45" s="52" t="s">
        <v>124</v>
      </c>
      <c r="AA45" s="53" t="s">
        <v>124</v>
      </c>
      <c r="AB45" s="49">
        <f>AB39+AB44</f>
        <v>21</v>
      </c>
      <c r="AC45" s="50">
        <f>IF(AB45*14=0,"",AB45*14)</f>
        <v>294</v>
      </c>
      <c r="AD45" s="51">
        <f>AD39+AD44</f>
        <v>11</v>
      </c>
      <c r="AE45" s="50">
        <f>IF(AD45*14=0,"",AD45*14)</f>
        <v>154</v>
      </c>
      <c r="AF45" s="52" t="s">
        <v>124</v>
      </c>
      <c r="AG45" s="53" t="s">
        <v>124</v>
      </c>
      <c r="AH45" s="49">
        <f>AH39+AH44</f>
        <v>12</v>
      </c>
      <c r="AI45" s="50">
        <f>IF(AH45*14=0,"",AH45*14)</f>
        <v>168</v>
      </c>
      <c r="AJ45" s="51">
        <f>AJ39+AJ44</f>
        <v>20</v>
      </c>
      <c r="AK45" s="50">
        <f>IF(AJ45*14=0,"",AJ45*14)</f>
        <v>280</v>
      </c>
      <c r="AL45" s="52" t="s">
        <v>124</v>
      </c>
      <c r="AM45" s="53" t="s">
        <v>124</v>
      </c>
      <c r="AN45" s="49">
        <f>AN39+AN44</f>
        <v>4</v>
      </c>
      <c r="AO45" s="50">
        <f>IF(AN45*14=0,"",AN45*14)</f>
        <v>56</v>
      </c>
      <c r="AP45" s="51">
        <f>AP39+AP44</f>
        <v>26</v>
      </c>
      <c r="AQ45" s="50">
        <f>IF(AP45*14=0,"",AP45*14)</f>
        <v>364</v>
      </c>
      <c r="AR45" s="54" t="s">
        <v>124</v>
      </c>
      <c r="AS45" s="53" t="s">
        <v>124</v>
      </c>
      <c r="AT45" s="49">
        <f>AT39+AT44</f>
        <v>1</v>
      </c>
      <c r="AU45" s="50">
        <f>IF(AT45*14=0,"",AT45*14)</f>
        <v>14</v>
      </c>
      <c r="AV45" s="51">
        <f>AV39+AV44</f>
        <v>41</v>
      </c>
      <c r="AW45" s="50">
        <f>IF(AV45*15=0,"",AV45*15)</f>
        <v>615</v>
      </c>
      <c r="AX45" s="52" t="s">
        <v>124</v>
      </c>
      <c r="AY45" s="89" t="s">
        <v>124</v>
      </c>
      <c r="AZ45" s="55">
        <f>IF(D45+J45+P45+V45+AB45+AN45+AT45+AH45=0,"",D45+J45+P45+V45+AB45+AN45+AT45+AH45)</f>
        <v>85</v>
      </c>
      <c r="BA45" s="96">
        <f>IF((D45+J45+P45+V45+AB45+AH45+AN45+AT45)*14=0,"",(D45+J45+P45+V45+AB45+AH45+AN45+AT45)*14)</f>
        <v>1190</v>
      </c>
      <c r="BB45" s="97">
        <f>IF(F45+L45+R45+X45+AD45+AP45+AV45+AJ45=0,"",F45+L45+R45+X45+AD45+AP45+AV45+AJ45)</f>
        <v>184</v>
      </c>
      <c r="BC45" s="68">
        <f t="shared" ref="BC45" si="104">IF((L45+F45+R45+X45+AD45+AJ45+AP45+AV45)*14=0,"",(L45+F45+R45+X45+AD45+AJ45+AP45+AV45)*14)</f>
        <v>2576</v>
      </c>
      <c r="BD45" s="52" t="s">
        <v>124</v>
      </c>
      <c r="BE45" s="56" t="s">
        <v>124</v>
      </c>
      <c r="BF45" s="195"/>
      <c r="BG45" s="195"/>
    </row>
    <row r="46" spans="1:59" ht="15.75" customHeight="1" x14ac:dyDescent="0.3">
      <c r="A46" s="949"/>
      <c r="B46" s="950"/>
      <c r="C46" s="950"/>
      <c r="D46" s="950"/>
      <c r="E46" s="950"/>
      <c r="F46" s="950"/>
      <c r="G46" s="950"/>
      <c r="H46" s="950"/>
      <c r="I46" s="950"/>
      <c r="J46" s="950"/>
      <c r="K46" s="950"/>
      <c r="L46" s="950"/>
      <c r="M46" s="950"/>
      <c r="N46" s="950"/>
      <c r="O46" s="950"/>
      <c r="P46" s="950"/>
      <c r="Q46" s="950"/>
      <c r="R46" s="950"/>
      <c r="S46" s="950"/>
      <c r="T46" s="950"/>
      <c r="U46" s="950"/>
      <c r="V46" s="950"/>
      <c r="W46" s="950"/>
      <c r="X46" s="950"/>
      <c r="Y46" s="950"/>
      <c r="Z46" s="950"/>
      <c r="AA46" s="950"/>
      <c r="AB46" s="488"/>
      <c r="AC46" s="488"/>
      <c r="AD46" s="488"/>
      <c r="AE46" s="488"/>
      <c r="AF46" s="488"/>
      <c r="AG46" s="488"/>
      <c r="AH46" s="488"/>
      <c r="AI46" s="488"/>
      <c r="AJ46" s="488"/>
      <c r="AK46" s="488"/>
      <c r="AL46" s="488"/>
      <c r="AM46" s="488"/>
      <c r="AN46" s="488"/>
      <c r="AO46" s="488"/>
      <c r="AP46" s="488"/>
      <c r="AQ46" s="488"/>
      <c r="AR46" s="488"/>
      <c r="AS46" s="488"/>
      <c r="AT46" s="488"/>
      <c r="AU46" s="488"/>
      <c r="AV46" s="488"/>
      <c r="AW46" s="381"/>
      <c r="AX46" s="381"/>
      <c r="AY46" s="381"/>
      <c r="AZ46" s="489"/>
      <c r="BA46" s="490"/>
      <c r="BB46" s="490"/>
      <c r="BC46" s="490"/>
      <c r="BD46" s="490"/>
      <c r="BE46" s="491"/>
      <c r="BF46" s="195"/>
      <c r="BG46" s="195"/>
    </row>
    <row r="47" spans="1:59" ht="15.75" customHeight="1" x14ac:dyDescent="0.3">
      <c r="A47" s="951" t="s">
        <v>217</v>
      </c>
      <c r="B47" s="952"/>
      <c r="C47" s="952"/>
      <c r="D47" s="952"/>
      <c r="E47" s="952"/>
      <c r="F47" s="952"/>
      <c r="G47" s="952"/>
      <c r="H47" s="952"/>
      <c r="I47" s="952"/>
      <c r="J47" s="952"/>
      <c r="K47" s="952"/>
      <c r="L47" s="952"/>
      <c r="M47" s="952"/>
      <c r="N47" s="952"/>
      <c r="O47" s="952"/>
      <c r="P47" s="952"/>
      <c r="Q47" s="952"/>
      <c r="R47" s="952"/>
      <c r="S47" s="952"/>
      <c r="T47" s="952"/>
      <c r="U47" s="952"/>
      <c r="V47" s="952"/>
      <c r="W47" s="952"/>
      <c r="X47" s="952"/>
      <c r="Y47" s="952"/>
      <c r="Z47" s="952"/>
      <c r="AA47" s="952"/>
      <c r="AB47" s="492"/>
      <c r="AC47" s="492"/>
      <c r="AD47" s="492"/>
      <c r="AE47" s="492"/>
      <c r="AF47" s="492"/>
      <c r="AG47" s="492"/>
      <c r="AH47" s="492"/>
      <c r="AI47" s="492"/>
      <c r="AJ47" s="492"/>
      <c r="AK47" s="492"/>
      <c r="AL47" s="492"/>
      <c r="AM47" s="492"/>
      <c r="AN47" s="492"/>
      <c r="AO47" s="492"/>
      <c r="AP47" s="492"/>
      <c r="AQ47" s="492"/>
      <c r="AR47" s="492"/>
      <c r="AS47" s="492"/>
      <c r="AT47" s="492"/>
      <c r="AU47" s="492"/>
      <c r="AV47" s="492"/>
      <c r="AW47" s="492"/>
      <c r="AX47" s="492"/>
      <c r="AY47" s="492"/>
      <c r="AZ47" s="489"/>
      <c r="BA47" s="490"/>
      <c r="BB47" s="490"/>
      <c r="BC47" s="490"/>
      <c r="BD47" s="490"/>
      <c r="BE47" s="491"/>
      <c r="BF47" s="195"/>
      <c r="BG47" s="195"/>
    </row>
    <row r="48" spans="1:59" ht="15.75" customHeight="1" x14ac:dyDescent="0.3">
      <c r="A48" s="234"/>
      <c r="B48" s="493"/>
      <c r="C48" s="494" t="s">
        <v>218</v>
      </c>
      <c r="D48" s="495"/>
      <c r="E48" s="496"/>
      <c r="F48" s="496"/>
      <c r="G48" s="496"/>
      <c r="H48" s="473"/>
      <c r="I48" s="497" t="str">
        <f>IF(COUNTIF(I12:I45,"A")=0,"",COUNTIF(I12:I45,"A"))</f>
        <v/>
      </c>
      <c r="J48" s="495"/>
      <c r="K48" s="496"/>
      <c r="L48" s="496"/>
      <c r="M48" s="496"/>
      <c r="N48" s="473"/>
      <c r="O48" s="497" t="str">
        <f>IF(COUNTIF(O12:O45,"A")=0,"",COUNTIF(O12:O45,"A"))</f>
        <v/>
      </c>
      <c r="P48" s="495"/>
      <c r="Q48" s="496"/>
      <c r="R48" s="496"/>
      <c r="S48" s="496"/>
      <c r="T48" s="473"/>
      <c r="U48" s="497" t="str">
        <f>IF(COUNTIF(U12:U45,"A")=0,"",COUNTIF(U12:U45,"A"))</f>
        <v/>
      </c>
      <c r="V48" s="495"/>
      <c r="W48" s="496"/>
      <c r="X48" s="496"/>
      <c r="Y48" s="496"/>
      <c r="Z48" s="473"/>
      <c r="AA48" s="497" t="str">
        <f>IF(COUNTIF(AA12:AA45,"A")=0,"",COUNTIF(AA12:AA45,"A"))</f>
        <v/>
      </c>
      <c r="AB48" s="495"/>
      <c r="AC48" s="496"/>
      <c r="AD48" s="496"/>
      <c r="AE48" s="496"/>
      <c r="AF48" s="473"/>
      <c r="AG48" s="497" t="str">
        <f>IF(COUNTIF(AG12:AG45,"A")=0,"",COUNTIF(AG12:AG45,"A"))</f>
        <v/>
      </c>
      <c r="AH48" s="495"/>
      <c r="AI48" s="496"/>
      <c r="AJ48" s="496"/>
      <c r="AK48" s="496"/>
      <c r="AL48" s="473"/>
      <c r="AM48" s="497" t="str">
        <f>IF(COUNTIF(AM12:AM45,"A")=0,"",COUNTIF(AM12:AM45,"A"))</f>
        <v/>
      </c>
      <c r="AN48" s="495"/>
      <c r="AO48" s="496"/>
      <c r="AP48" s="496"/>
      <c r="AQ48" s="496"/>
      <c r="AR48" s="473"/>
      <c r="AS48" s="497" t="str">
        <f>IF(COUNTIF(AS12:AS45,"A")=0,"",COUNTIF(AS12:AS45,"A"))</f>
        <v/>
      </c>
      <c r="AT48" s="495"/>
      <c r="AU48" s="496"/>
      <c r="AV48" s="496"/>
      <c r="AW48" s="496"/>
      <c r="AX48" s="473"/>
      <c r="AY48" s="497" t="str">
        <f>IF(COUNTIF(AY12:AY45,"A")=0,"",COUNTIF(AY12:AY45,"A"))</f>
        <v/>
      </c>
      <c r="AZ48" s="498"/>
      <c r="BA48" s="496"/>
      <c r="BB48" s="496"/>
      <c r="BC48" s="496"/>
      <c r="BD48" s="473"/>
      <c r="BE48" s="499" t="str">
        <f t="shared" ref="BE48:BE60" si="105">IF(SUM(I48:AY48)=0,"",SUM(I48:AY48))</f>
        <v/>
      </c>
      <c r="BF48" s="195"/>
      <c r="BG48" s="195"/>
    </row>
    <row r="49" spans="1:59" ht="15.75" customHeight="1" x14ac:dyDescent="0.3">
      <c r="A49" s="234"/>
      <c r="B49" s="493"/>
      <c r="C49" s="494" t="s">
        <v>219</v>
      </c>
      <c r="D49" s="495"/>
      <c r="E49" s="496"/>
      <c r="F49" s="496"/>
      <c r="G49" s="496"/>
      <c r="H49" s="473"/>
      <c r="I49" s="497" t="str">
        <f>IF(COUNTIF(I12:I45,"B")=0,"",COUNTIF(I12:I45,"B"))</f>
        <v/>
      </c>
      <c r="J49" s="495"/>
      <c r="K49" s="496"/>
      <c r="L49" s="496"/>
      <c r="M49" s="496"/>
      <c r="N49" s="473"/>
      <c r="O49" s="497" t="str">
        <f>IF(COUNTIF(O12:O45,"B")=0,"",COUNTIF(O12:O45,"B"))</f>
        <v/>
      </c>
      <c r="P49" s="495"/>
      <c r="Q49" s="496"/>
      <c r="R49" s="496"/>
      <c r="S49" s="496"/>
      <c r="T49" s="473"/>
      <c r="U49" s="497" t="str">
        <f>IF(COUNTIF(U12:U45,"B")=0,"",COUNTIF(U12:U45,"B"))</f>
        <v/>
      </c>
      <c r="V49" s="495"/>
      <c r="W49" s="496"/>
      <c r="X49" s="496"/>
      <c r="Y49" s="496"/>
      <c r="Z49" s="473"/>
      <c r="AA49" s="497" t="str">
        <f>IF(COUNTIF(AA12:AA45,"B")=0,"",COUNTIF(AA12:AA45,"B"))</f>
        <v/>
      </c>
      <c r="AB49" s="495"/>
      <c r="AC49" s="496"/>
      <c r="AD49" s="496"/>
      <c r="AE49" s="496"/>
      <c r="AF49" s="473"/>
      <c r="AG49" s="497" t="str">
        <f>IF(COUNTIF(AG12:AG45,"B")=0,"",COUNTIF(AG12:AG45,"B"))</f>
        <v/>
      </c>
      <c r="AH49" s="495"/>
      <c r="AI49" s="496"/>
      <c r="AJ49" s="496"/>
      <c r="AK49" s="496"/>
      <c r="AL49" s="473"/>
      <c r="AM49" s="497" t="str">
        <f>IF(COUNTIF(AM12:AM45,"B")=0,"",COUNTIF(AM12:AM45,"B"))</f>
        <v/>
      </c>
      <c r="AN49" s="495"/>
      <c r="AO49" s="496"/>
      <c r="AP49" s="496"/>
      <c r="AQ49" s="496"/>
      <c r="AR49" s="473"/>
      <c r="AS49" s="497" t="str">
        <f>IF(COUNTIF(AS12:AS45,"B")=0,"",COUNTIF(AS12:AS45,"B"))</f>
        <v/>
      </c>
      <c r="AT49" s="495"/>
      <c r="AU49" s="496"/>
      <c r="AV49" s="496"/>
      <c r="AW49" s="496"/>
      <c r="AX49" s="473"/>
      <c r="AY49" s="497" t="str">
        <f>IF(COUNTIF(AY12:AY45,"B")=0,"",COUNTIF(AY12:AY45,"B"))</f>
        <v/>
      </c>
      <c r="AZ49" s="498"/>
      <c r="BA49" s="496"/>
      <c r="BB49" s="496"/>
      <c r="BC49" s="496"/>
      <c r="BD49" s="473"/>
      <c r="BE49" s="499" t="str">
        <f t="shared" si="105"/>
        <v/>
      </c>
      <c r="BF49" s="195"/>
      <c r="BG49" s="195"/>
    </row>
    <row r="50" spans="1:59" ht="15.75" customHeight="1" x14ac:dyDescent="0.3">
      <c r="A50" s="234"/>
      <c r="B50" s="493"/>
      <c r="C50" s="494" t="s">
        <v>220</v>
      </c>
      <c r="D50" s="495"/>
      <c r="E50" s="496"/>
      <c r="F50" s="496"/>
      <c r="G50" s="496"/>
      <c r="H50" s="473"/>
      <c r="I50" s="497" t="str">
        <f>IF(COUNTIF(I12:I45,"ÉÉ")=0,"",COUNTIF(I12:I45,"ÉÉ"))</f>
        <v/>
      </c>
      <c r="J50" s="495"/>
      <c r="K50" s="496"/>
      <c r="L50" s="496"/>
      <c r="M50" s="496"/>
      <c r="N50" s="473"/>
      <c r="O50" s="497" t="str">
        <f>IF(COUNTIF(O12:O45,"ÉÉ")=0,"",COUNTIF(O12:O45,"ÉÉ"))</f>
        <v/>
      </c>
      <c r="P50" s="495"/>
      <c r="Q50" s="496"/>
      <c r="R50" s="496"/>
      <c r="S50" s="496"/>
      <c r="T50" s="473"/>
      <c r="U50" s="497" t="str">
        <f>IF(COUNTIF(U12:U45,"ÉÉ")=0,"",COUNTIF(U12:U45,"ÉÉ"))</f>
        <v/>
      </c>
      <c r="V50" s="495"/>
      <c r="W50" s="496"/>
      <c r="X50" s="496"/>
      <c r="Y50" s="496"/>
      <c r="Z50" s="473"/>
      <c r="AA50" s="497">
        <f>IF(COUNTIF(AA12:AA45,"ÉÉ")=0,"",COUNTIF(AA12:AA45,"ÉÉ"))</f>
        <v>5</v>
      </c>
      <c r="AB50" s="495"/>
      <c r="AC50" s="496"/>
      <c r="AD50" s="496"/>
      <c r="AE50" s="496"/>
      <c r="AF50" s="473"/>
      <c r="AG50" s="497">
        <f>IF(COUNTIF(AG12:AG45,"ÉÉ")=0,"",COUNTIF(AG12:AG45,"ÉÉ"))</f>
        <v>4</v>
      </c>
      <c r="AH50" s="495"/>
      <c r="AI50" s="496"/>
      <c r="AJ50" s="496"/>
      <c r="AK50" s="496"/>
      <c r="AL50" s="473"/>
      <c r="AM50" s="497">
        <f>IF(COUNTIF(AM12:AM45,"ÉÉ")=0,"",COUNTIF(AM12:AM45,"ÉÉ"))</f>
        <v>2</v>
      </c>
      <c r="AN50" s="495"/>
      <c r="AO50" s="496"/>
      <c r="AP50" s="496"/>
      <c r="AQ50" s="496"/>
      <c r="AR50" s="473"/>
      <c r="AS50" s="497">
        <f>IF(COUNTIF(AS12:AS45,"ÉÉ")=0,"",COUNTIF(AS12:AS45,"ÉÉ"))</f>
        <v>3</v>
      </c>
      <c r="AT50" s="495"/>
      <c r="AU50" s="496"/>
      <c r="AV50" s="496"/>
      <c r="AW50" s="496"/>
      <c r="AX50" s="473"/>
      <c r="AY50" s="497" t="str">
        <f>IF(COUNTIF(AY12:AY45,"ÉÉ")=0,"",COUNTIF(AY12:AY45,"ÉÉ"))</f>
        <v/>
      </c>
      <c r="AZ50" s="498"/>
      <c r="BA50" s="496"/>
      <c r="BB50" s="496"/>
      <c r="BC50" s="496"/>
      <c r="BD50" s="473"/>
      <c r="BE50" s="499">
        <f t="shared" si="105"/>
        <v>14</v>
      </c>
      <c r="BF50" s="195"/>
      <c r="BG50" s="195"/>
    </row>
    <row r="51" spans="1:59" ht="15.75" customHeight="1" x14ac:dyDescent="0.3">
      <c r="A51" s="234"/>
      <c r="B51" s="493"/>
      <c r="C51" s="494" t="s">
        <v>221</v>
      </c>
      <c r="D51" s="500"/>
      <c r="E51" s="501"/>
      <c r="F51" s="501"/>
      <c r="G51" s="501"/>
      <c r="H51" s="502"/>
      <c r="I51" s="497" t="str">
        <f>IF(COUNTIF(I12:I45,"ÉÉ(Z)")=0,"",COUNTIF(I12:I45,"ÉÉ(Z)"))</f>
        <v/>
      </c>
      <c r="J51" s="500"/>
      <c r="K51" s="501"/>
      <c r="L51" s="501"/>
      <c r="M51" s="501"/>
      <c r="N51" s="502"/>
      <c r="O51" s="497" t="str">
        <f>IF(COUNTIF(O12:O45,"ÉÉ(Z)")=0,"",COUNTIF(O12:O45,"ÉÉ(Z)"))</f>
        <v/>
      </c>
      <c r="P51" s="500"/>
      <c r="Q51" s="501"/>
      <c r="R51" s="501"/>
      <c r="S51" s="501"/>
      <c r="T51" s="502"/>
      <c r="U51" s="497" t="str">
        <f>IF(COUNTIF(U12:U45,"ÉÉ(Z)")=0,"",COUNTIF(U12:U45,"ÉÉ(Z)"))</f>
        <v/>
      </c>
      <c r="V51" s="500"/>
      <c r="W51" s="501"/>
      <c r="X51" s="501"/>
      <c r="Y51" s="501"/>
      <c r="Z51" s="502"/>
      <c r="AA51" s="497" t="str">
        <f>IF(COUNTIF(AA12:AA45,"ÉÉ(Z)")=0,"",COUNTIF(AA12:AA45,"ÉÉ(Z)"))</f>
        <v/>
      </c>
      <c r="AB51" s="500"/>
      <c r="AC51" s="501"/>
      <c r="AD51" s="501"/>
      <c r="AE51" s="501"/>
      <c r="AF51" s="502"/>
      <c r="AG51" s="497" t="str">
        <f>IF(COUNTIF(AG12:AG45,"ÉÉ(Z)")=0,"",COUNTIF(AG12:AG45,"ÉÉ(Z)"))</f>
        <v/>
      </c>
      <c r="AH51" s="500"/>
      <c r="AI51" s="501"/>
      <c r="AJ51" s="501"/>
      <c r="AK51" s="501"/>
      <c r="AL51" s="502"/>
      <c r="AM51" s="497">
        <f>IF(COUNTIF(AM12:AM45,"ÉÉ(Z)")=0,"",COUNTIF(AM12:AM45,"ÉÉ(Z)"))</f>
        <v>1</v>
      </c>
      <c r="AN51" s="500"/>
      <c r="AO51" s="501"/>
      <c r="AP51" s="501"/>
      <c r="AQ51" s="501"/>
      <c r="AR51" s="502"/>
      <c r="AS51" s="497" t="str">
        <f>IF(COUNTIF(AS12:AS45,"ÉÉ(Z)")=0,"",COUNTIF(AS12:AS45,"ÉÉ(Z)"))</f>
        <v/>
      </c>
      <c r="AT51" s="500"/>
      <c r="AU51" s="501"/>
      <c r="AV51" s="501"/>
      <c r="AW51" s="501"/>
      <c r="AX51" s="502"/>
      <c r="AY51" s="497" t="str">
        <f>IF(COUNTIF(AY12:AY45,"ÉÉ(Z)")=0,"",COUNTIF(AY12:AY45,"ÉÉ(Z)"))</f>
        <v/>
      </c>
      <c r="AZ51" s="503"/>
      <c r="BA51" s="501"/>
      <c r="BB51" s="501"/>
      <c r="BC51" s="501"/>
      <c r="BD51" s="502"/>
      <c r="BE51" s="499">
        <f t="shared" si="105"/>
        <v>1</v>
      </c>
    </row>
    <row r="52" spans="1:59" ht="15.75" customHeight="1" x14ac:dyDescent="0.3">
      <c r="A52" s="234"/>
      <c r="B52" s="493"/>
      <c r="C52" s="494" t="s">
        <v>222</v>
      </c>
      <c r="D52" s="495"/>
      <c r="E52" s="496"/>
      <c r="F52" s="496"/>
      <c r="G52" s="496"/>
      <c r="H52" s="473"/>
      <c r="I52" s="497" t="str">
        <f>IF(COUNTIF(I12:I45,"GYJ")=0,"",COUNTIF(I12:I45,"GYJ"))</f>
        <v/>
      </c>
      <c r="J52" s="495"/>
      <c r="K52" s="496"/>
      <c r="L52" s="496"/>
      <c r="M52" s="496"/>
      <c r="N52" s="473"/>
      <c r="O52" s="497" t="str">
        <f>IF(COUNTIF(O12:O45,"GYJ")=0,"",COUNTIF(O12:O45,"GYJ"))</f>
        <v/>
      </c>
      <c r="P52" s="495"/>
      <c r="Q52" s="496"/>
      <c r="R52" s="496"/>
      <c r="S52" s="496"/>
      <c r="T52" s="473"/>
      <c r="U52" s="497">
        <f>IF(COUNTIF(U12:U45,"GYJ")=0,"",COUNTIF(U12:U45,"GYJ"))</f>
        <v>1</v>
      </c>
      <c r="V52" s="495"/>
      <c r="W52" s="496"/>
      <c r="X52" s="496"/>
      <c r="Y52" s="496"/>
      <c r="Z52" s="473"/>
      <c r="AA52" s="497" t="str">
        <f>IF(COUNTIF(AA12:AA45,"GYJ")=0,"",COUNTIF(AA12:AA45,"GYJ"))</f>
        <v/>
      </c>
      <c r="AB52" s="495"/>
      <c r="AC52" s="496"/>
      <c r="AD52" s="496"/>
      <c r="AE52" s="496"/>
      <c r="AF52" s="473"/>
      <c r="AG52" s="497" t="str">
        <f>IF(COUNTIF(AG12:AG45,"GYJ")=0,"",COUNTIF(AG12:AG45,"GYJ"))</f>
        <v/>
      </c>
      <c r="AH52" s="495"/>
      <c r="AI52" s="496"/>
      <c r="AJ52" s="496"/>
      <c r="AK52" s="496"/>
      <c r="AL52" s="473"/>
      <c r="AM52" s="497">
        <f>IF(COUNTIF(AM12:AM45,"GYJ")=0,"",COUNTIF(AM12:AM45,"GYJ"))</f>
        <v>3</v>
      </c>
      <c r="AN52" s="495"/>
      <c r="AO52" s="496"/>
      <c r="AP52" s="496"/>
      <c r="AQ52" s="496"/>
      <c r="AR52" s="473"/>
      <c r="AS52" s="497">
        <f>IF(COUNTIF(AS12:AS45,"GYJ")=0,"",COUNTIF(AS12:AS45,"GYJ"))</f>
        <v>2</v>
      </c>
      <c r="AT52" s="495"/>
      <c r="AU52" s="496"/>
      <c r="AV52" s="496"/>
      <c r="AW52" s="496"/>
      <c r="AX52" s="473"/>
      <c r="AY52" s="497" t="str">
        <f>IF(COUNTIF(AY12:AY45,"GYJ")=0,"",COUNTIF(AY12:AY45,"GYJ"))</f>
        <v/>
      </c>
      <c r="AZ52" s="498"/>
      <c r="BA52" s="496"/>
      <c r="BB52" s="496"/>
      <c r="BC52" s="496"/>
      <c r="BD52" s="473"/>
      <c r="BE52" s="499">
        <f t="shared" si="105"/>
        <v>6</v>
      </c>
    </row>
    <row r="53" spans="1:59" ht="15.75" customHeight="1" x14ac:dyDescent="0.3">
      <c r="A53" s="234"/>
      <c r="B53" s="504"/>
      <c r="C53" s="494" t="s">
        <v>223</v>
      </c>
      <c r="D53" s="495"/>
      <c r="E53" s="496"/>
      <c r="F53" s="496"/>
      <c r="G53" s="496"/>
      <c r="H53" s="473"/>
      <c r="I53" s="497" t="str">
        <f>IF(COUNTIF(I12:I45,"GYJ(Z)")=0,"",COUNTIF(I12:I45,"GYJ(Z)"))</f>
        <v/>
      </c>
      <c r="J53" s="495"/>
      <c r="K53" s="496"/>
      <c r="L53" s="496"/>
      <c r="M53" s="496"/>
      <c r="N53" s="473"/>
      <c r="O53" s="497" t="str">
        <f>IF(COUNTIF(O12:O45,"GYJ(Z)")=0,"",COUNTIF(O12:O45,"GYJ(Z)"))</f>
        <v/>
      </c>
      <c r="P53" s="495"/>
      <c r="Q53" s="496"/>
      <c r="R53" s="496"/>
      <c r="S53" s="496"/>
      <c r="T53" s="473"/>
      <c r="U53" s="497" t="str">
        <f>IF(COUNTIF(U12:U45,"GYJ(Z)")=0,"",COUNTIF(U12:U45,"GYJ(Z)"))</f>
        <v/>
      </c>
      <c r="V53" s="495"/>
      <c r="W53" s="496"/>
      <c r="X53" s="496"/>
      <c r="Y53" s="496"/>
      <c r="Z53" s="473"/>
      <c r="AA53" s="497" t="str">
        <f>IF(COUNTIF(AA12:AA45,"GYJ(Z)")=0,"",COUNTIF(AA12:AA45,"GYJ(Z)"))</f>
        <v/>
      </c>
      <c r="AB53" s="495"/>
      <c r="AC53" s="496"/>
      <c r="AD53" s="496"/>
      <c r="AE53" s="496"/>
      <c r="AF53" s="473"/>
      <c r="AG53" s="497" t="str">
        <f>IF(COUNTIF(AG12:AG45,"GYJ(Z)")=0,"",COUNTIF(AG12:AG45,"GYJ(Z)"))</f>
        <v/>
      </c>
      <c r="AH53" s="495"/>
      <c r="AI53" s="496"/>
      <c r="AJ53" s="496"/>
      <c r="AK53" s="496"/>
      <c r="AL53" s="473"/>
      <c r="AM53" s="497" t="str">
        <f>IF(COUNTIF(AM12:AM45,"GYJ(Z)")=0,"",COUNTIF(AM12:AM45,"GYJ(Z)"))</f>
        <v/>
      </c>
      <c r="AN53" s="495"/>
      <c r="AO53" s="496"/>
      <c r="AP53" s="496"/>
      <c r="AQ53" s="496"/>
      <c r="AR53" s="473"/>
      <c r="AS53" s="497" t="str">
        <f>IF(COUNTIF(AS12:AS45,"GYJ(Z)")=0,"",COUNTIF(AS12:AS45,"GYJ(Z)"))</f>
        <v/>
      </c>
      <c r="AT53" s="495"/>
      <c r="AU53" s="496"/>
      <c r="AV53" s="496"/>
      <c r="AW53" s="496"/>
      <c r="AX53" s="473"/>
      <c r="AY53" s="497">
        <f>IF(COUNTIF(AY12:AY45,"GYJ(Z)")=0,"",COUNTIF(AY12:AY45,"GYJ(Z)"))</f>
        <v>1</v>
      </c>
      <c r="AZ53" s="498"/>
      <c r="BA53" s="496"/>
      <c r="BB53" s="496"/>
      <c r="BC53" s="496"/>
      <c r="BD53" s="473"/>
      <c r="BE53" s="499">
        <f t="shared" si="105"/>
        <v>1</v>
      </c>
    </row>
    <row r="54" spans="1:59" ht="15.75" customHeight="1" x14ac:dyDescent="0.3">
      <c r="A54" s="234"/>
      <c r="B54" s="493"/>
      <c r="C54" s="505" t="s">
        <v>224</v>
      </c>
      <c r="D54" s="495"/>
      <c r="E54" s="496"/>
      <c r="F54" s="496"/>
      <c r="G54" s="496"/>
      <c r="H54" s="473"/>
      <c r="I54" s="497" t="str">
        <f>IF(COUNTIF(I12:I45,"K")=0,"",COUNTIF(I12:I45,"K"))</f>
        <v/>
      </c>
      <c r="J54" s="495"/>
      <c r="K54" s="496"/>
      <c r="L54" s="496"/>
      <c r="M54" s="496"/>
      <c r="N54" s="473"/>
      <c r="O54" s="497" t="str">
        <f>IF(COUNTIF(O12:O45,"K")=0,"",COUNTIF(O12:O45,"K"))</f>
        <v/>
      </c>
      <c r="P54" s="495"/>
      <c r="Q54" s="496"/>
      <c r="R54" s="496"/>
      <c r="S54" s="496"/>
      <c r="T54" s="473"/>
      <c r="U54" s="497" t="str">
        <f>IF(COUNTIF(U12:U45,"K")=0,"",COUNTIF(U12:U45,"K"))</f>
        <v/>
      </c>
      <c r="V54" s="495"/>
      <c r="W54" s="496"/>
      <c r="X54" s="496"/>
      <c r="Y54" s="496"/>
      <c r="Z54" s="473"/>
      <c r="AA54" s="497" t="str">
        <f>IF(COUNTIF(AA12:AA45,"K")=0,"",COUNTIF(AA12:AA45,"K"))</f>
        <v/>
      </c>
      <c r="AB54" s="495"/>
      <c r="AC54" s="496"/>
      <c r="AD54" s="496"/>
      <c r="AE54" s="496"/>
      <c r="AF54" s="473"/>
      <c r="AG54" s="497">
        <f>IF(COUNTIF(AG12:AG45,"K")=0,"",COUNTIF(AG12:AG45,"K"))</f>
        <v>1</v>
      </c>
      <c r="AH54" s="495"/>
      <c r="AI54" s="496"/>
      <c r="AJ54" s="496"/>
      <c r="AK54" s="496"/>
      <c r="AL54" s="473"/>
      <c r="AM54" s="497" t="str">
        <f>IF(COUNTIF(AM12:AM45,"K")=0,"",COUNTIF(AM12:AM45,"K"))</f>
        <v/>
      </c>
      <c r="AN54" s="495"/>
      <c r="AO54" s="496"/>
      <c r="AP54" s="496"/>
      <c r="AQ54" s="496"/>
      <c r="AR54" s="473"/>
      <c r="AS54" s="497" t="str">
        <f>IF(COUNTIF(AS12:AS45,"K")=0,"",COUNTIF(AS12:AS45,"K"))</f>
        <v/>
      </c>
      <c r="AT54" s="495"/>
      <c r="AU54" s="496"/>
      <c r="AV54" s="496"/>
      <c r="AW54" s="496"/>
      <c r="AX54" s="473"/>
      <c r="AY54" s="497" t="str">
        <f>IF(COUNTIF(AY12:AY45,"K")=0,"",COUNTIF(AY12:AY45,"K"))</f>
        <v/>
      </c>
      <c r="AZ54" s="498"/>
      <c r="BA54" s="496"/>
      <c r="BB54" s="496"/>
      <c r="BC54" s="496"/>
      <c r="BD54" s="473"/>
      <c r="BE54" s="499">
        <f t="shared" si="105"/>
        <v>1</v>
      </c>
    </row>
    <row r="55" spans="1:59" ht="15.75" customHeight="1" x14ac:dyDescent="0.3">
      <c r="A55" s="234"/>
      <c r="B55" s="493"/>
      <c r="C55" s="505" t="s">
        <v>225</v>
      </c>
      <c r="D55" s="495"/>
      <c r="E55" s="496"/>
      <c r="F55" s="496"/>
      <c r="G55" s="496"/>
      <c r="H55" s="473"/>
      <c r="I55" s="497" t="str">
        <f>IF(COUNTIF(I12:I45,"K(Z)")=0,"",COUNTIF(I12:I45,"K(Z)"))</f>
        <v/>
      </c>
      <c r="J55" s="495"/>
      <c r="K55" s="496"/>
      <c r="L55" s="496"/>
      <c r="M55" s="496"/>
      <c r="N55" s="473"/>
      <c r="O55" s="497" t="str">
        <f>IF(COUNTIF(O12:O45,"K(Z)")=0,"",COUNTIF(O12:O45,"K(Z)"))</f>
        <v/>
      </c>
      <c r="P55" s="495"/>
      <c r="Q55" s="496"/>
      <c r="R55" s="496"/>
      <c r="S55" s="496"/>
      <c r="T55" s="473"/>
      <c r="U55" s="497" t="str">
        <f>IF(COUNTIF(U12:U45,"K(Z)")=0,"",COUNTIF(U12:U45,"K(Z)"))</f>
        <v/>
      </c>
      <c r="V55" s="495"/>
      <c r="W55" s="496"/>
      <c r="X55" s="496"/>
      <c r="Y55" s="496"/>
      <c r="Z55" s="473"/>
      <c r="AA55" s="497" t="str">
        <f>IF(COUNTIF(AA12:AA45,"K(Z)")=0,"",COUNTIF(AA12:AA45,"K(Z)"))</f>
        <v/>
      </c>
      <c r="AB55" s="495"/>
      <c r="AC55" s="496"/>
      <c r="AD55" s="496"/>
      <c r="AE55" s="496"/>
      <c r="AF55" s="473"/>
      <c r="AG55" s="497">
        <f>IF(COUNTIF(AG12:AG45,"K(Z)")=0,"",COUNTIF(AG12:AG45,"K(Z)"))</f>
        <v>2</v>
      </c>
      <c r="AH55" s="495"/>
      <c r="AI55" s="496"/>
      <c r="AJ55" s="496"/>
      <c r="AK55" s="496"/>
      <c r="AL55" s="473"/>
      <c r="AM55" s="497">
        <f>IF(COUNTIF(AM12:AM45,"K(Z)")=0,"",COUNTIF(AM12:AM45,"K(Z)"))</f>
        <v>1</v>
      </c>
      <c r="AN55" s="495"/>
      <c r="AO55" s="496"/>
      <c r="AP55" s="496"/>
      <c r="AQ55" s="496"/>
      <c r="AR55" s="473"/>
      <c r="AS55" s="497" t="str">
        <f>IF(COUNTIF(AS12:AS45,"K(Z)")=0,"",COUNTIF(AS12:AS45,"K(Z)"))</f>
        <v/>
      </c>
      <c r="AT55" s="495"/>
      <c r="AU55" s="496"/>
      <c r="AV55" s="496"/>
      <c r="AW55" s="496"/>
      <c r="AX55" s="473"/>
      <c r="AY55" s="497" t="str">
        <f>IF(COUNTIF(AY12:AY45,"K(Z)")=0,"",COUNTIF(AY12:AY45,"K(Z)"))</f>
        <v/>
      </c>
      <c r="AZ55" s="498"/>
      <c r="BA55" s="496"/>
      <c r="BB55" s="496"/>
      <c r="BC55" s="496"/>
      <c r="BD55" s="473"/>
      <c r="BE55" s="499">
        <f t="shared" si="105"/>
        <v>3</v>
      </c>
    </row>
    <row r="56" spans="1:59" ht="15.75" customHeight="1" x14ac:dyDescent="0.3">
      <c r="A56" s="234"/>
      <c r="B56" s="493"/>
      <c r="C56" s="494" t="s">
        <v>226</v>
      </c>
      <c r="D56" s="495"/>
      <c r="E56" s="496"/>
      <c r="F56" s="496"/>
      <c r="G56" s="496"/>
      <c r="H56" s="473"/>
      <c r="I56" s="497" t="str">
        <f>IF(COUNTIF(I12:I45,"AV")=0,"",COUNTIF(I12:I45,"AV"))</f>
        <v/>
      </c>
      <c r="J56" s="495"/>
      <c r="K56" s="496"/>
      <c r="L56" s="496"/>
      <c r="M56" s="496"/>
      <c r="N56" s="473"/>
      <c r="O56" s="497" t="str">
        <f>IF(COUNTIF(O12:O45,"AV")=0,"",COUNTIF(O12:O45,"AV"))</f>
        <v/>
      </c>
      <c r="P56" s="495"/>
      <c r="Q56" s="496"/>
      <c r="R56" s="496"/>
      <c r="S56" s="496"/>
      <c r="T56" s="473"/>
      <c r="U56" s="497" t="str">
        <f>IF(COUNTIF(U12:U45,"AV")=0,"",COUNTIF(U12:U45,"AV"))</f>
        <v/>
      </c>
      <c r="V56" s="495"/>
      <c r="W56" s="496"/>
      <c r="X56" s="496"/>
      <c r="Y56" s="496"/>
      <c r="Z56" s="473"/>
      <c r="AA56" s="497" t="str">
        <f>IF(COUNTIF(AA12:AA45,"AV")=0,"",COUNTIF(AA12:AA45,"AV"))</f>
        <v/>
      </c>
      <c r="AB56" s="495"/>
      <c r="AC56" s="496"/>
      <c r="AD56" s="496"/>
      <c r="AE56" s="496"/>
      <c r="AF56" s="473"/>
      <c r="AG56" s="497" t="str">
        <f>IF(COUNTIF(AG12:AG45,"AV")=0,"",COUNTIF(AG12:AG45,"AV"))</f>
        <v/>
      </c>
      <c r="AH56" s="495"/>
      <c r="AI56" s="496"/>
      <c r="AJ56" s="496"/>
      <c r="AK56" s="496"/>
      <c r="AL56" s="473"/>
      <c r="AM56" s="497" t="str">
        <f>IF(COUNTIF(AM12:AM45,"AV")=0,"",COUNTIF(AM12:AM45,"AV"))</f>
        <v/>
      </c>
      <c r="AN56" s="495"/>
      <c r="AO56" s="496"/>
      <c r="AP56" s="496"/>
      <c r="AQ56" s="496"/>
      <c r="AR56" s="473"/>
      <c r="AS56" s="497" t="str">
        <f>IF(COUNTIF(AS12:AS45,"AV")=0,"",COUNTIF(AS12:AS45,"AV"))</f>
        <v/>
      </c>
      <c r="AT56" s="495"/>
      <c r="AU56" s="496"/>
      <c r="AV56" s="496"/>
      <c r="AW56" s="496"/>
      <c r="AX56" s="473"/>
      <c r="AY56" s="497" t="str">
        <f>IF(COUNTIF(AY12:AY45,"AV")=0,"",COUNTIF(AY12:AY45,"AV"))</f>
        <v/>
      </c>
      <c r="AZ56" s="498"/>
      <c r="BA56" s="496"/>
      <c r="BB56" s="496"/>
      <c r="BC56" s="496"/>
      <c r="BD56" s="473"/>
      <c r="BE56" s="499" t="str">
        <f t="shared" si="105"/>
        <v/>
      </c>
    </row>
    <row r="57" spans="1:59" ht="15.75" customHeight="1" x14ac:dyDescent="0.3">
      <c r="A57" s="234"/>
      <c r="B57" s="493"/>
      <c r="C57" s="494" t="s">
        <v>227</v>
      </c>
      <c r="D57" s="495"/>
      <c r="E57" s="496"/>
      <c r="F57" s="496"/>
      <c r="G57" s="496"/>
      <c r="H57" s="473"/>
      <c r="I57" s="497" t="str">
        <f>IF(COUNTIF(I12:I45,"KV")=0,"",COUNTIF(I12:I45,"KV"))</f>
        <v/>
      </c>
      <c r="J57" s="495"/>
      <c r="K57" s="496"/>
      <c r="L57" s="496"/>
      <c r="M57" s="496"/>
      <c r="N57" s="473"/>
      <c r="O57" s="497" t="str">
        <f>IF(COUNTIF(O12:O45,"KV")=0,"",COUNTIF(O12:O45,"KV"))</f>
        <v/>
      </c>
      <c r="P57" s="495"/>
      <c r="Q57" s="496"/>
      <c r="R57" s="496"/>
      <c r="S57" s="496"/>
      <c r="T57" s="473"/>
      <c r="U57" s="497" t="str">
        <f>IF(COUNTIF(U12:U45,"KV")=0,"",COUNTIF(U12:U45,"KV"))</f>
        <v/>
      </c>
      <c r="V57" s="495"/>
      <c r="W57" s="496"/>
      <c r="X57" s="496"/>
      <c r="Y57" s="496"/>
      <c r="Z57" s="473"/>
      <c r="AA57" s="497" t="str">
        <f>IF(COUNTIF(AA12:AA45,"KV")=0,"",COUNTIF(AA12:AA45,"KV"))</f>
        <v/>
      </c>
      <c r="AB57" s="495"/>
      <c r="AC57" s="496"/>
      <c r="AD57" s="496"/>
      <c r="AE57" s="496"/>
      <c r="AF57" s="473"/>
      <c r="AG57" s="497" t="str">
        <f>IF(COUNTIF(AG12:AG45,"KV")=0,"",COUNTIF(AG12:AG45,"KV"))</f>
        <v/>
      </c>
      <c r="AH57" s="495"/>
      <c r="AI57" s="496"/>
      <c r="AJ57" s="496"/>
      <c r="AK57" s="496"/>
      <c r="AL57" s="473"/>
      <c r="AM57" s="497" t="str">
        <f>IF(COUNTIF(AM12:AM45,"KV")=0,"",COUNTIF(AM12:AM45,"KV"))</f>
        <v/>
      </c>
      <c r="AN57" s="495"/>
      <c r="AO57" s="496"/>
      <c r="AP57" s="496"/>
      <c r="AQ57" s="496"/>
      <c r="AR57" s="473"/>
      <c r="AS57" s="497" t="str">
        <f>IF(COUNTIF(AS12:AS45,"KV")=0,"",COUNTIF(AS12:AS45,"KV"))</f>
        <v/>
      </c>
      <c r="AT57" s="495"/>
      <c r="AU57" s="496"/>
      <c r="AV57" s="496"/>
      <c r="AW57" s="496"/>
      <c r="AX57" s="473"/>
      <c r="AY57" s="497" t="str">
        <f>IF(COUNTIF(AY12:AY45,"KV")=0,"",COUNTIF(AY12:AY45,"KV"))</f>
        <v/>
      </c>
      <c r="AZ57" s="498"/>
      <c r="BA57" s="496"/>
      <c r="BB57" s="496"/>
      <c r="BC57" s="496"/>
      <c r="BD57" s="473"/>
      <c r="BE57" s="499" t="str">
        <f t="shared" si="105"/>
        <v/>
      </c>
    </row>
    <row r="58" spans="1:59" ht="15.75" customHeight="1" x14ac:dyDescent="0.3">
      <c r="A58" s="234"/>
      <c r="B58" s="493"/>
      <c r="C58" s="494" t="s">
        <v>228</v>
      </c>
      <c r="D58" s="506"/>
      <c r="E58" s="507"/>
      <c r="F58" s="507"/>
      <c r="G58" s="507"/>
      <c r="H58" s="479"/>
      <c r="I58" s="497" t="str">
        <f>IF(COUNTIF(I12:I45,"SZG")=0,"",COUNTIF(I12:I45,"SZG"))</f>
        <v/>
      </c>
      <c r="J58" s="506"/>
      <c r="K58" s="507"/>
      <c r="L58" s="507"/>
      <c r="M58" s="507"/>
      <c r="N58" s="479"/>
      <c r="O58" s="497" t="str">
        <f>IF(COUNTIF(O12:O45,"SZG")=0,"",COUNTIF(O12:O45,"SZG"))</f>
        <v/>
      </c>
      <c r="P58" s="506"/>
      <c r="Q58" s="507"/>
      <c r="R58" s="507"/>
      <c r="S58" s="507"/>
      <c r="T58" s="479"/>
      <c r="U58" s="497" t="str">
        <f>IF(COUNTIF(U12:U45,"SZG")=0,"",COUNTIF(U12:U45,"SZG"))</f>
        <v/>
      </c>
      <c r="V58" s="506"/>
      <c r="W58" s="507"/>
      <c r="X58" s="507"/>
      <c r="Y58" s="507"/>
      <c r="Z58" s="479"/>
      <c r="AA58" s="497" t="str">
        <f>IF(COUNTIF(AA12:AA45,"SZG")=0,"",COUNTIF(AA12:AA45,"SZG"))</f>
        <v/>
      </c>
      <c r="AB58" s="506"/>
      <c r="AC58" s="507"/>
      <c r="AD58" s="507"/>
      <c r="AE58" s="507"/>
      <c r="AF58" s="479"/>
      <c r="AG58" s="497" t="str">
        <f>IF(COUNTIF(AG12:AG45,"SZG")=0,"",COUNTIF(AG12:AG45,"SZG"))</f>
        <v/>
      </c>
      <c r="AH58" s="506"/>
      <c r="AI58" s="507"/>
      <c r="AJ58" s="507"/>
      <c r="AK58" s="507"/>
      <c r="AL58" s="479"/>
      <c r="AM58" s="497" t="str">
        <f>IF(COUNTIF(AM12:AM45,"SZG")=0,"",COUNTIF(AM12:AM45,"SZG"))</f>
        <v/>
      </c>
      <c r="AN58" s="506"/>
      <c r="AO58" s="507"/>
      <c r="AP58" s="507"/>
      <c r="AQ58" s="507"/>
      <c r="AR58" s="479"/>
      <c r="AS58" s="497" t="str">
        <f>IF(COUNTIF(AS12:AS45,"SZG")=0,"",COUNTIF(AS12:AS45,"SZG"))</f>
        <v/>
      </c>
      <c r="AT58" s="506"/>
      <c r="AU58" s="507"/>
      <c r="AV58" s="507"/>
      <c r="AW58" s="507"/>
      <c r="AX58" s="479"/>
      <c r="AY58" s="497" t="str">
        <f>IF(COUNTIF(AY12:AY45,"SZG")=0,"",COUNTIF(AY12:AY45,"SZG"))</f>
        <v/>
      </c>
      <c r="AZ58" s="498"/>
      <c r="BA58" s="496"/>
      <c r="BB58" s="496"/>
      <c r="BC58" s="496"/>
      <c r="BD58" s="473"/>
      <c r="BE58" s="499" t="str">
        <f t="shared" si="105"/>
        <v/>
      </c>
    </row>
    <row r="59" spans="1:59" ht="15.75" customHeight="1" x14ac:dyDescent="0.3">
      <c r="A59" s="234"/>
      <c r="B59" s="493"/>
      <c r="C59" s="494" t="s">
        <v>229</v>
      </c>
      <c r="D59" s="506"/>
      <c r="E59" s="507"/>
      <c r="F59" s="507"/>
      <c r="G59" s="507"/>
      <c r="H59" s="479"/>
      <c r="I59" s="497" t="str">
        <f>IF(COUNTIF(I12:I45,"ZV")=0,"",COUNTIF(I12:I45,"ZV"))</f>
        <v/>
      </c>
      <c r="J59" s="506"/>
      <c r="K59" s="507"/>
      <c r="L59" s="507"/>
      <c r="M59" s="507"/>
      <c r="N59" s="479"/>
      <c r="O59" s="497" t="str">
        <f>IF(COUNTIF(O12:O45,"ZV")=0,"",COUNTIF(O12:O45,"ZV"))</f>
        <v/>
      </c>
      <c r="P59" s="506"/>
      <c r="Q59" s="507"/>
      <c r="R59" s="507"/>
      <c r="S59" s="507"/>
      <c r="T59" s="479"/>
      <c r="U59" s="497" t="str">
        <f>IF(COUNTIF(U12:U45,"ZV")=0,"",COUNTIF(U12:U45,"ZV"))</f>
        <v/>
      </c>
      <c r="V59" s="506"/>
      <c r="W59" s="507"/>
      <c r="X59" s="507"/>
      <c r="Y59" s="507"/>
      <c r="Z59" s="479"/>
      <c r="AA59" s="497" t="str">
        <f>IF(COUNTIF(AA12:AA45,"ZV")=0,"",COUNTIF(AA12:AA45,"ZV"))</f>
        <v/>
      </c>
      <c r="AB59" s="506"/>
      <c r="AC59" s="507"/>
      <c r="AD59" s="507"/>
      <c r="AE59" s="507"/>
      <c r="AF59" s="479"/>
      <c r="AG59" s="497" t="str">
        <f>IF(COUNTIF(AG12:AG45,"ZV")=0,"",COUNTIF(AG12:AG45,"ZV"))</f>
        <v/>
      </c>
      <c r="AH59" s="506"/>
      <c r="AI59" s="507"/>
      <c r="AJ59" s="507"/>
      <c r="AK59" s="507"/>
      <c r="AL59" s="479"/>
      <c r="AM59" s="497" t="str">
        <f>IF(COUNTIF(AM12:AM45,"ZV")=0,"",COUNTIF(AM12:AM45,"ZV"))</f>
        <v/>
      </c>
      <c r="AN59" s="506"/>
      <c r="AO59" s="507"/>
      <c r="AP59" s="507"/>
      <c r="AQ59" s="507"/>
      <c r="AR59" s="479"/>
      <c r="AS59" s="497" t="str">
        <f>IF(COUNTIF(AS12:AS45,"ZV")=0,"",COUNTIF(AS12:AS45,"ZV"))</f>
        <v/>
      </c>
      <c r="AT59" s="506"/>
      <c r="AU59" s="507"/>
      <c r="AV59" s="507"/>
      <c r="AW59" s="507"/>
      <c r="AX59" s="479"/>
      <c r="AY59" s="497" t="str">
        <f>IF(COUNTIF(AY12:AY45,"ZV")=0,"",COUNTIF(AY12:AY45,"ZV"))</f>
        <v/>
      </c>
      <c r="AZ59" s="498"/>
      <c r="BA59" s="496"/>
      <c r="BB59" s="496"/>
      <c r="BC59" s="496"/>
      <c r="BD59" s="473"/>
      <c r="BE59" s="499" t="str">
        <f t="shared" si="105"/>
        <v/>
      </c>
    </row>
    <row r="60" spans="1:59" ht="15.75" customHeight="1" thickBot="1" x14ac:dyDescent="0.35">
      <c r="A60" s="508"/>
      <c r="B60" s="509"/>
      <c r="C60" s="510" t="s">
        <v>230</v>
      </c>
      <c r="D60" s="511"/>
      <c r="E60" s="512"/>
      <c r="F60" s="512"/>
      <c r="G60" s="512"/>
      <c r="H60" s="513"/>
      <c r="I60" s="514" t="str">
        <f>IF(SUM(I48:I59)=0,"",SUM(I48:I59))</f>
        <v/>
      </c>
      <c r="J60" s="511"/>
      <c r="K60" s="512"/>
      <c r="L60" s="512"/>
      <c r="M60" s="512"/>
      <c r="N60" s="513"/>
      <c r="O60" s="514" t="str">
        <f>IF(SUM(O48:O59)=0,"",SUM(O48:O59))</f>
        <v/>
      </c>
      <c r="P60" s="511"/>
      <c r="Q60" s="512"/>
      <c r="R60" s="512"/>
      <c r="S60" s="512"/>
      <c r="T60" s="513"/>
      <c r="U60" s="514">
        <f>IF(SUM(U48:U59)=0,"",SUM(U48:U59))</f>
        <v>1</v>
      </c>
      <c r="V60" s="511"/>
      <c r="W60" s="512"/>
      <c r="X60" s="512"/>
      <c r="Y60" s="512"/>
      <c r="Z60" s="513"/>
      <c r="AA60" s="514">
        <f>IF(SUM(AA48:AA59)=0,"",SUM(AA48:AA59))</f>
        <v>5</v>
      </c>
      <c r="AB60" s="511"/>
      <c r="AC60" s="512"/>
      <c r="AD60" s="512"/>
      <c r="AE60" s="512"/>
      <c r="AF60" s="513"/>
      <c r="AG60" s="514">
        <f>IF(SUM(AG48:AG59)=0,"",SUM(AG48:AG59))</f>
        <v>7</v>
      </c>
      <c r="AH60" s="511"/>
      <c r="AI60" s="512"/>
      <c r="AJ60" s="512"/>
      <c r="AK60" s="512"/>
      <c r="AL60" s="513"/>
      <c r="AM60" s="514">
        <f>IF(SUM(AM48:AM59)=0,"",SUM(AM48:AM59))</f>
        <v>7</v>
      </c>
      <c r="AN60" s="511"/>
      <c r="AO60" s="512"/>
      <c r="AP60" s="512"/>
      <c r="AQ60" s="512"/>
      <c r="AR60" s="513"/>
      <c r="AS60" s="514">
        <f>IF(SUM(AS48:AS59)=0,"",SUM(AS48:AS59))</f>
        <v>5</v>
      </c>
      <c r="AT60" s="511"/>
      <c r="AU60" s="512"/>
      <c r="AV60" s="512"/>
      <c r="AW60" s="512"/>
      <c r="AX60" s="513"/>
      <c r="AY60" s="514">
        <f>IF(SUM(AY48:AY59)=0,"",SUM(AY48:AY59))</f>
        <v>1</v>
      </c>
      <c r="AZ60" s="515"/>
      <c r="BA60" s="512"/>
      <c r="BB60" s="512"/>
      <c r="BC60" s="512"/>
      <c r="BD60" s="513"/>
      <c r="BE60" s="516">
        <f t="shared" si="105"/>
        <v>26</v>
      </c>
    </row>
    <row r="61" spans="1:59" ht="15.75" customHeight="1" thickTop="1" x14ac:dyDescent="0.3">
      <c r="B61" s="112"/>
      <c r="C61" s="112"/>
    </row>
    <row r="62" spans="1:59" ht="15.75" customHeight="1" x14ac:dyDescent="0.3">
      <c r="B62" s="112"/>
      <c r="C62" s="112"/>
    </row>
    <row r="63" spans="1:59" ht="15.75" customHeight="1" x14ac:dyDescent="0.3">
      <c r="B63" s="112"/>
      <c r="C63" s="112"/>
    </row>
    <row r="64" spans="1:59" ht="15.75" customHeight="1" x14ac:dyDescent="0.3">
      <c r="B64" s="112"/>
      <c r="C64" s="112"/>
    </row>
    <row r="65" spans="2:3" ht="15.75" customHeight="1" x14ac:dyDescent="0.3">
      <c r="B65" s="112"/>
      <c r="C65" s="112"/>
    </row>
    <row r="66" spans="2:3" ht="15.75" customHeight="1" x14ac:dyDescent="0.3">
      <c r="B66" s="112"/>
      <c r="C66" s="112"/>
    </row>
    <row r="67" spans="2:3" ht="15.75" customHeight="1" x14ac:dyDescent="0.3">
      <c r="B67" s="112"/>
      <c r="C67" s="112"/>
    </row>
    <row r="68" spans="2:3" ht="15.75" customHeight="1" x14ac:dyDescent="0.3">
      <c r="B68" s="112"/>
      <c r="C68" s="112"/>
    </row>
    <row r="69" spans="2:3" ht="15.75" customHeight="1" x14ac:dyDescent="0.3">
      <c r="B69" s="112"/>
      <c r="C69" s="112"/>
    </row>
    <row r="70" spans="2:3" ht="15.75" customHeight="1" x14ac:dyDescent="0.3">
      <c r="B70" s="112"/>
      <c r="C70" s="112"/>
    </row>
    <row r="71" spans="2:3" ht="15.75" customHeight="1" x14ac:dyDescent="0.3">
      <c r="B71" s="112"/>
      <c r="C71" s="112"/>
    </row>
    <row r="72" spans="2:3" ht="15.75" customHeight="1" x14ac:dyDescent="0.3">
      <c r="B72" s="112"/>
      <c r="C72" s="112"/>
    </row>
    <row r="73" spans="2:3" ht="15.75" customHeight="1" x14ac:dyDescent="0.3">
      <c r="B73" s="112"/>
      <c r="C73" s="112"/>
    </row>
    <row r="74" spans="2:3" ht="15.75" customHeight="1" x14ac:dyDescent="0.3">
      <c r="B74" s="112"/>
      <c r="C74" s="112"/>
    </row>
    <row r="75" spans="2:3" ht="15.75" customHeight="1" x14ac:dyDescent="0.3">
      <c r="B75" s="112"/>
      <c r="C75" s="112"/>
    </row>
    <row r="76" spans="2:3" ht="15.75" customHeight="1" x14ac:dyDescent="0.3">
      <c r="B76" s="112"/>
      <c r="C76" s="112"/>
    </row>
    <row r="77" spans="2:3" ht="15.75" customHeight="1" x14ac:dyDescent="0.3">
      <c r="B77" s="112"/>
      <c r="C77" s="112"/>
    </row>
    <row r="78" spans="2:3" ht="15.75" customHeight="1" x14ac:dyDescent="0.3">
      <c r="B78" s="112"/>
      <c r="C78" s="112"/>
    </row>
    <row r="79" spans="2:3" ht="15.75" customHeight="1" x14ac:dyDescent="0.3">
      <c r="B79" s="112"/>
      <c r="C79" s="112"/>
    </row>
    <row r="80" spans="2:3" ht="15.75" customHeight="1" x14ac:dyDescent="0.3">
      <c r="B80" s="112"/>
      <c r="C80" s="112"/>
    </row>
    <row r="81" spans="2:3" ht="15.75" customHeight="1" x14ac:dyDescent="0.3">
      <c r="B81" s="112"/>
      <c r="C81" s="112"/>
    </row>
    <row r="82" spans="2:3" ht="15.75" customHeight="1" x14ac:dyDescent="0.3">
      <c r="B82" s="112"/>
      <c r="C82" s="112"/>
    </row>
    <row r="83" spans="2:3" ht="15.75" customHeight="1" x14ac:dyDescent="0.3">
      <c r="B83" s="112"/>
      <c r="C83" s="112"/>
    </row>
    <row r="84" spans="2:3" ht="15.75" customHeight="1" x14ac:dyDescent="0.3">
      <c r="B84" s="112"/>
      <c r="C84" s="112"/>
    </row>
    <row r="85" spans="2:3" ht="15.75" customHeight="1" x14ac:dyDescent="0.3">
      <c r="B85" s="112"/>
      <c r="C85" s="112"/>
    </row>
    <row r="86" spans="2:3" ht="15.75" customHeight="1" x14ac:dyDescent="0.3">
      <c r="B86" s="112"/>
      <c r="C86" s="112"/>
    </row>
    <row r="87" spans="2:3" ht="15.75" customHeight="1" x14ac:dyDescent="0.3">
      <c r="B87" s="112"/>
      <c r="C87" s="112"/>
    </row>
    <row r="88" spans="2:3" ht="15.75" customHeight="1" x14ac:dyDescent="0.3">
      <c r="B88" s="112"/>
      <c r="C88" s="112"/>
    </row>
    <row r="89" spans="2:3" ht="15.75" customHeight="1" x14ac:dyDescent="0.3">
      <c r="B89" s="112"/>
      <c r="C89" s="112"/>
    </row>
    <row r="90" spans="2:3" ht="15.75" customHeight="1" x14ac:dyDescent="0.3">
      <c r="B90" s="112"/>
      <c r="C90" s="112"/>
    </row>
    <row r="91" spans="2:3" ht="15.75" customHeight="1" x14ac:dyDescent="0.3">
      <c r="B91" s="112"/>
      <c r="C91" s="112"/>
    </row>
    <row r="92" spans="2:3" ht="15.75" customHeight="1" x14ac:dyDescent="0.3">
      <c r="B92" s="112"/>
      <c r="C92" s="112"/>
    </row>
    <row r="93" spans="2:3" ht="15.75" customHeight="1" x14ac:dyDescent="0.3">
      <c r="B93" s="112"/>
      <c r="C93" s="112"/>
    </row>
    <row r="94" spans="2:3" ht="15.75" customHeight="1" x14ac:dyDescent="0.3">
      <c r="B94" s="112"/>
      <c r="C94" s="112"/>
    </row>
    <row r="95" spans="2:3" ht="15.75" customHeight="1" x14ac:dyDescent="0.3">
      <c r="B95" s="112"/>
      <c r="C95" s="112"/>
    </row>
    <row r="96" spans="2:3" ht="15.75" customHeight="1" x14ac:dyDescent="0.3">
      <c r="B96" s="112"/>
      <c r="C96" s="112"/>
    </row>
    <row r="97" spans="2:3" ht="15.75" customHeight="1" x14ac:dyDescent="0.3">
      <c r="B97" s="112"/>
      <c r="C97" s="112"/>
    </row>
    <row r="98" spans="2:3" ht="15.75" customHeight="1" x14ac:dyDescent="0.3">
      <c r="B98" s="112"/>
      <c r="C98" s="112"/>
    </row>
    <row r="99" spans="2:3" ht="15.75" customHeight="1" x14ac:dyDescent="0.3">
      <c r="B99" s="112"/>
      <c r="C99" s="112"/>
    </row>
    <row r="100" spans="2:3" ht="15.75" customHeight="1" x14ac:dyDescent="0.3">
      <c r="B100" s="112"/>
      <c r="C100" s="112"/>
    </row>
    <row r="101" spans="2:3" ht="15.75" customHeight="1" x14ac:dyDescent="0.3">
      <c r="B101" s="112"/>
      <c r="C101" s="112"/>
    </row>
    <row r="102" spans="2:3" ht="15.75" customHeight="1" x14ac:dyDescent="0.3">
      <c r="B102" s="112"/>
      <c r="C102" s="112"/>
    </row>
    <row r="103" spans="2:3" ht="15.75" customHeight="1" x14ac:dyDescent="0.3">
      <c r="B103" s="112"/>
      <c r="C103" s="112"/>
    </row>
    <row r="104" spans="2:3" ht="15.75" customHeight="1" x14ac:dyDescent="0.3">
      <c r="B104" s="112"/>
      <c r="C104" s="112"/>
    </row>
    <row r="105" spans="2:3" ht="15.75" customHeight="1" x14ac:dyDescent="0.3">
      <c r="B105" s="112"/>
      <c r="C105" s="112"/>
    </row>
    <row r="106" spans="2:3" ht="15.75" customHeight="1" x14ac:dyDescent="0.3">
      <c r="B106" s="112"/>
      <c r="C106" s="112"/>
    </row>
    <row r="107" spans="2:3" ht="15.75" customHeight="1" x14ac:dyDescent="0.3">
      <c r="B107" s="112"/>
      <c r="C107" s="112"/>
    </row>
    <row r="108" spans="2:3" ht="15.75" customHeight="1" x14ac:dyDescent="0.3">
      <c r="B108" s="112"/>
      <c r="C108" s="112"/>
    </row>
    <row r="109" spans="2:3" ht="15.75" customHeight="1" x14ac:dyDescent="0.3">
      <c r="B109" s="112"/>
      <c r="C109" s="112"/>
    </row>
    <row r="110" spans="2:3" ht="15.75" customHeight="1" x14ac:dyDescent="0.3">
      <c r="B110" s="112"/>
      <c r="C110" s="112"/>
    </row>
    <row r="111" spans="2:3" ht="15.75" customHeight="1" x14ac:dyDescent="0.3">
      <c r="B111" s="112"/>
      <c r="C111" s="112"/>
    </row>
    <row r="112" spans="2:3" ht="15.75" customHeight="1" x14ac:dyDescent="0.3">
      <c r="B112" s="112"/>
      <c r="C112" s="112"/>
    </row>
    <row r="113" spans="2:3" ht="15.75" customHeight="1" x14ac:dyDescent="0.3">
      <c r="B113" s="112"/>
      <c r="C113" s="112"/>
    </row>
    <row r="114" spans="2:3" ht="15.75" customHeight="1" x14ac:dyDescent="0.3">
      <c r="B114" s="112"/>
      <c r="C114" s="112"/>
    </row>
    <row r="115" spans="2:3" ht="15.75" customHeight="1" x14ac:dyDescent="0.3">
      <c r="B115" s="112"/>
      <c r="C115" s="112"/>
    </row>
    <row r="116" spans="2:3" ht="15.75" customHeight="1" x14ac:dyDescent="0.3">
      <c r="B116" s="112"/>
      <c r="C116" s="112"/>
    </row>
    <row r="117" spans="2:3" ht="15.75" customHeight="1" x14ac:dyDescent="0.3">
      <c r="B117" s="112"/>
      <c r="C117" s="112"/>
    </row>
    <row r="118" spans="2:3" ht="15.75" customHeight="1" x14ac:dyDescent="0.3">
      <c r="B118" s="112"/>
      <c r="C118" s="112"/>
    </row>
    <row r="119" spans="2:3" ht="15.75" customHeight="1" x14ac:dyDescent="0.3">
      <c r="B119" s="112"/>
      <c r="C119" s="112"/>
    </row>
    <row r="120" spans="2:3" ht="15.75" customHeight="1" x14ac:dyDescent="0.3">
      <c r="B120" s="112"/>
      <c r="C120" s="112"/>
    </row>
    <row r="121" spans="2:3" ht="15.75" customHeight="1" x14ac:dyDescent="0.3">
      <c r="B121" s="112"/>
      <c r="C121" s="112"/>
    </row>
    <row r="122" spans="2:3" ht="15.75" customHeight="1" x14ac:dyDescent="0.3">
      <c r="B122" s="112"/>
      <c r="C122" s="112"/>
    </row>
    <row r="123" spans="2:3" ht="15.75" customHeight="1" x14ac:dyDescent="0.3">
      <c r="B123" s="112"/>
      <c r="C123" s="112"/>
    </row>
    <row r="124" spans="2:3" ht="15.75" customHeight="1" x14ac:dyDescent="0.3">
      <c r="B124" s="112"/>
      <c r="C124" s="112"/>
    </row>
    <row r="125" spans="2:3" ht="15.75" customHeight="1" x14ac:dyDescent="0.3">
      <c r="B125" s="112"/>
      <c r="C125" s="112"/>
    </row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</sheetData>
  <sheetProtection selectLockedCells="1"/>
  <protectedRanges>
    <protectedRange sqref="C47" name="Tartomány4"/>
    <protectedRange sqref="C59:C60" name="Tartomány4_1"/>
  </protectedRanges>
  <mergeCells count="62">
    <mergeCell ref="A46:AA46"/>
    <mergeCell ref="A47:AA47"/>
    <mergeCell ref="BB8:BC8"/>
    <mergeCell ref="BD8:BD9"/>
    <mergeCell ref="BE8:BE9"/>
    <mergeCell ref="D40:AA40"/>
    <mergeCell ref="AB40:AY40"/>
    <mergeCell ref="AZ40:BE40"/>
    <mergeCell ref="AS8:AS9"/>
    <mergeCell ref="AT8:AU8"/>
    <mergeCell ref="AV8:AW8"/>
    <mergeCell ref="AX8:AX9"/>
    <mergeCell ref="AY8:AY9"/>
    <mergeCell ref="AZ8:BA8"/>
    <mergeCell ref="AJ8:AK8"/>
    <mergeCell ref="AL8:AL9"/>
    <mergeCell ref="AN8:AO8"/>
    <mergeCell ref="AP8:AQ8"/>
    <mergeCell ref="AR8:AR9"/>
    <mergeCell ref="AA8:AA9"/>
    <mergeCell ref="AB8:AC8"/>
    <mergeCell ref="AD8:AE8"/>
    <mergeCell ref="AF8:AF9"/>
    <mergeCell ref="AG8:AG9"/>
    <mergeCell ref="AH8:AI8"/>
    <mergeCell ref="AZ6:BE7"/>
    <mergeCell ref="BF6:BF8"/>
    <mergeCell ref="BG6:BG8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M8:AM9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8" orientation="landscape" r:id="rId1"/>
  <headerFooter alignWithMargins="0">
    <oddHeader>&amp;R 1/d. számú melléklet az  Állami légiközlekedési alapképzési szak tantervéhez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BG165"/>
  <sheetViews>
    <sheetView tabSelected="1" view="pageBreakPreview" zoomScaleNormal="85" zoomScaleSheetLayoutView="100" workbookViewId="0">
      <pane xSplit="15" ySplit="7" topLeftCell="P11" activePane="bottomRight" state="frozen"/>
      <selection pane="topRight" activeCell="P1" sqref="P1"/>
      <selection pane="bottomLeft" activeCell="A8" sqref="A8"/>
      <selection pane="bottomRight" activeCell="C35" sqref="C35"/>
    </sheetView>
  </sheetViews>
  <sheetFormatPr defaultColWidth="10.6640625" defaultRowHeight="15.75" x14ac:dyDescent="0.25"/>
  <cols>
    <col min="1" max="1" width="14.83203125" style="58" bestFit="1" customWidth="1"/>
    <col min="2" max="2" width="7.1640625" style="113" customWidth="1"/>
    <col min="3" max="3" width="68" style="113" customWidth="1"/>
    <col min="4" max="4" width="5.5" style="113" hidden="1" customWidth="1"/>
    <col min="5" max="5" width="6.83203125" style="113" hidden="1" customWidth="1"/>
    <col min="6" max="6" width="5.5" style="113" hidden="1" customWidth="1"/>
    <col min="7" max="7" width="6.83203125" style="113" hidden="1" customWidth="1"/>
    <col min="8" max="8" width="5.5" style="113" hidden="1" customWidth="1"/>
    <col min="9" max="9" width="5.6640625" style="113" hidden="1" customWidth="1"/>
    <col min="10" max="10" width="5.5" style="113" hidden="1" customWidth="1"/>
    <col min="11" max="11" width="6.83203125" style="113" hidden="1" customWidth="1"/>
    <col min="12" max="12" width="5.5" style="113" hidden="1" customWidth="1"/>
    <col min="13" max="13" width="6.83203125" style="113" hidden="1" customWidth="1"/>
    <col min="14" max="14" width="5.5" style="113" hidden="1" customWidth="1"/>
    <col min="15" max="15" width="5.6640625" style="113" hidden="1" customWidth="1"/>
    <col min="16" max="16" width="5.5" style="113" customWidth="1"/>
    <col min="17" max="17" width="6.83203125" style="113" customWidth="1"/>
    <col min="18" max="18" width="5.5" style="113" customWidth="1"/>
    <col min="19" max="19" width="6.83203125" style="113" customWidth="1"/>
    <col min="20" max="20" width="5.5" style="113" customWidth="1"/>
    <col min="21" max="21" width="5.6640625" style="113" customWidth="1"/>
    <col min="22" max="22" width="5.5" style="113" customWidth="1"/>
    <col min="23" max="23" width="6.83203125" style="113" customWidth="1"/>
    <col min="24" max="24" width="5.5" style="113" customWidth="1"/>
    <col min="25" max="25" width="6.83203125" style="113" customWidth="1"/>
    <col min="26" max="26" width="5.5" style="113" customWidth="1"/>
    <col min="27" max="27" width="5.6640625" style="113" customWidth="1"/>
    <col min="28" max="28" width="5.5" style="113" customWidth="1"/>
    <col min="29" max="29" width="6.83203125" style="113" customWidth="1"/>
    <col min="30" max="30" width="5.5" style="113" customWidth="1"/>
    <col min="31" max="31" width="6.83203125" style="113" customWidth="1"/>
    <col min="32" max="32" width="5.5" style="113" customWidth="1"/>
    <col min="33" max="33" width="5.6640625" style="113" customWidth="1"/>
    <col min="34" max="34" width="5.5" style="113" customWidth="1"/>
    <col min="35" max="35" width="6.83203125" style="113" customWidth="1"/>
    <col min="36" max="36" width="5.5" style="113" customWidth="1"/>
    <col min="37" max="37" width="6.83203125" style="113" customWidth="1"/>
    <col min="38" max="38" width="5.5" style="113" customWidth="1"/>
    <col min="39" max="39" width="7.1640625" style="113" bestFit="1" customWidth="1"/>
    <col min="40" max="40" width="5.5" style="113" customWidth="1"/>
    <col min="41" max="41" width="6.83203125" style="113" customWidth="1"/>
    <col min="42" max="42" width="5.5" style="113" customWidth="1"/>
    <col min="43" max="43" width="6.83203125" style="113" customWidth="1"/>
    <col min="44" max="44" width="5.5" style="113" customWidth="1"/>
    <col min="45" max="45" width="5.6640625" style="113" customWidth="1"/>
    <col min="46" max="46" width="5.5" style="113" customWidth="1"/>
    <col min="47" max="47" width="6.83203125" style="113" customWidth="1"/>
    <col min="48" max="48" width="5.5" style="113" customWidth="1"/>
    <col min="49" max="49" width="6.83203125" style="113" customWidth="1"/>
    <col min="50" max="50" width="5.5" style="113" customWidth="1"/>
    <col min="51" max="51" width="8.6640625" style="113" bestFit="1" customWidth="1"/>
    <col min="52" max="54" width="6.83203125" style="113" bestFit="1" customWidth="1"/>
    <col min="55" max="55" width="8.1640625" style="113" bestFit="1" customWidth="1"/>
    <col min="56" max="56" width="6.83203125" style="113" bestFit="1" customWidth="1"/>
    <col min="57" max="57" width="9" style="113" customWidth="1"/>
    <col min="58" max="58" width="52.83203125" style="113" bestFit="1" customWidth="1"/>
    <col min="59" max="59" width="39" style="113" customWidth="1"/>
    <col min="60" max="16384" width="10.6640625" style="113"/>
  </cols>
  <sheetData>
    <row r="1" spans="1:59" ht="21.95" customHeight="1" x14ac:dyDescent="0.2">
      <c r="A1" s="895" t="s">
        <v>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  <c r="AF1" s="895"/>
      <c r="AG1" s="895"/>
      <c r="AH1" s="895"/>
      <c r="AI1" s="895"/>
      <c r="AJ1" s="895"/>
      <c r="AK1" s="895"/>
      <c r="AL1" s="895"/>
      <c r="AM1" s="895"/>
      <c r="AN1" s="895"/>
      <c r="AO1" s="895"/>
      <c r="AP1" s="895"/>
      <c r="AQ1" s="895"/>
      <c r="AR1" s="895"/>
      <c r="AS1" s="895"/>
      <c r="AT1" s="895"/>
      <c r="AU1" s="895"/>
      <c r="AV1" s="895"/>
      <c r="AW1" s="895"/>
      <c r="AX1" s="895"/>
      <c r="AY1" s="895"/>
      <c r="AZ1" s="895"/>
      <c r="BA1" s="895"/>
      <c r="BB1" s="895"/>
      <c r="BC1" s="895"/>
      <c r="BD1" s="895"/>
      <c r="BE1" s="895"/>
    </row>
    <row r="2" spans="1:59" ht="21.95" customHeight="1" x14ac:dyDescent="0.2">
      <c r="A2" s="859" t="s">
        <v>1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59"/>
      <c r="AR2" s="859"/>
      <c r="AS2" s="859"/>
      <c r="AT2" s="859"/>
      <c r="AU2" s="859"/>
      <c r="AV2" s="859"/>
      <c r="AW2" s="859"/>
      <c r="AX2" s="859"/>
      <c r="AY2" s="859"/>
      <c r="AZ2" s="859"/>
      <c r="BA2" s="859"/>
      <c r="BB2" s="859"/>
      <c r="BC2" s="859"/>
      <c r="BD2" s="859"/>
      <c r="BE2" s="859"/>
    </row>
    <row r="3" spans="1:59" ht="23.25" x14ac:dyDescent="0.2">
      <c r="A3" s="860" t="s">
        <v>350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0"/>
      <c r="AO3" s="860"/>
      <c r="AP3" s="860"/>
      <c r="AQ3" s="860"/>
      <c r="AR3" s="860"/>
      <c r="AS3" s="860"/>
      <c r="AT3" s="860"/>
      <c r="AU3" s="860"/>
      <c r="AV3" s="860"/>
      <c r="AW3" s="860"/>
      <c r="AX3" s="860"/>
      <c r="AY3" s="860"/>
      <c r="AZ3" s="860"/>
      <c r="BA3" s="860"/>
      <c r="BB3" s="860"/>
      <c r="BC3" s="860"/>
      <c r="BD3" s="860"/>
      <c r="BE3" s="860"/>
    </row>
    <row r="4" spans="1:59" s="194" customFormat="1" ht="23.25" x14ac:dyDescent="0.2">
      <c r="A4" s="860" t="s">
        <v>232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  <c r="AH4" s="860"/>
      <c r="AI4" s="860"/>
      <c r="AJ4" s="860"/>
      <c r="AK4" s="860"/>
      <c r="AL4" s="860"/>
      <c r="AM4" s="860"/>
      <c r="AN4" s="860"/>
      <c r="AO4" s="860"/>
      <c r="AP4" s="860"/>
      <c r="AQ4" s="860"/>
      <c r="AR4" s="860"/>
      <c r="AS4" s="860"/>
      <c r="AT4" s="860"/>
      <c r="AU4" s="860"/>
      <c r="AV4" s="860"/>
      <c r="AW4" s="860"/>
      <c r="AX4" s="860"/>
      <c r="AY4" s="860"/>
      <c r="AZ4" s="860"/>
      <c r="BA4" s="860"/>
      <c r="BB4" s="860"/>
      <c r="BC4" s="860"/>
      <c r="BD4" s="860"/>
      <c r="BE4" s="860"/>
    </row>
    <row r="5" spans="1:59" ht="21.95" customHeight="1" thickBot="1" x14ac:dyDescent="0.25">
      <c r="A5" s="859" t="s">
        <v>3</v>
      </c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59"/>
      <c r="AZ5" s="859"/>
      <c r="BA5" s="859"/>
      <c r="BB5" s="859"/>
      <c r="BC5" s="859"/>
      <c r="BD5" s="859"/>
      <c r="BE5" s="859"/>
      <c r="BF5" s="194"/>
      <c r="BG5" s="194"/>
    </row>
    <row r="6" spans="1:59" ht="15.95" customHeight="1" thickTop="1" x14ac:dyDescent="0.2">
      <c r="A6" s="874" t="s">
        <v>4</v>
      </c>
      <c r="B6" s="877" t="s">
        <v>5</v>
      </c>
      <c r="C6" s="880" t="s">
        <v>6</v>
      </c>
      <c r="D6" s="955" t="s">
        <v>11</v>
      </c>
      <c r="E6" s="956"/>
      <c r="F6" s="956"/>
      <c r="G6" s="956"/>
      <c r="H6" s="956"/>
      <c r="I6" s="957"/>
      <c r="J6" s="958" t="s">
        <v>12</v>
      </c>
      <c r="K6" s="956"/>
      <c r="L6" s="956"/>
      <c r="M6" s="956"/>
      <c r="N6" s="956"/>
      <c r="O6" s="959"/>
      <c r="P6" s="955" t="s">
        <v>13</v>
      </c>
      <c r="Q6" s="956"/>
      <c r="R6" s="956"/>
      <c r="S6" s="956"/>
      <c r="T6" s="956"/>
      <c r="U6" s="957"/>
      <c r="V6" s="955" t="s">
        <v>14</v>
      </c>
      <c r="W6" s="956"/>
      <c r="X6" s="956"/>
      <c r="Y6" s="956"/>
      <c r="Z6" s="956"/>
      <c r="AA6" s="957"/>
      <c r="AB6" s="958" t="s">
        <v>15</v>
      </c>
      <c r="AC6" s="956"/>
      <c r="AD6" s="956"/>
      <c r="AE6" s="956"/>
      <c r="AF6" s="956"/>
      <c r="AG6" s="957"/>
      <c r="AH6" s="958" t="s">
        <v>16</v>
      </c>
      <c r="AI6" s="956"/>
      <c r="AJ6" s="956"/>
      <c r="AK6" s="956"/>
      <c r="AL6" s="956"/>
      <c r="AM6" s="959"/>
      <c r="AN6" s="955" t="s">
        <v>17</v>
      </c>
      <c r="AO6" s="956"/>
      <c r="AP6" s="956"/>
      <c r="AQ6" s="956"/>
      <c r="AR6" s="956"/>
      <c r="AS6" s="957"/>
      <c r="AT6" s="958" t="s">
        <v>18</v>
      </c>
      <c r="AU6" s="956"/>
      <c r="AV6" s="956"/>
      <c r="AW6" s="956"/>
      <c r="AX6" s="956"/>
      <c r="AY6" s="957"/>
      <c r="AZ6" s="958" t="s">
        <v>8</v>
      </c>
      <c r="BA6" s="956"/>
      <c r="BB6" s="956"/>
      <c r="BC6" s="956"/>
      <c r="BD6" s="956"/>
      <c r="BE6" s="966"/>
      <c r="BF6" s="967" t="s">
        <v>9</v>
      </c>
      <c r="BG6" s="969" t="s">
        <v>10</v>
      </c>
    </row>
    <row r="7" spans="1:59" ht="15.95" customHeight="1" x14ac:dyDescent="0.2">
      <c r="A7" s="875"/>
      <c r="B7" s="878"/>
      <c r="C7" s="881"/>
      <c r="D7" s="963" t="s">
        <v>19</v>
      </c>
      <c r="E7" s="961"/>
      <c r="F7" s="960" t="s">
        <v>20</v>
      </c>
      <c r="G7" s="961"/>
      <c r="H7" s="962" t="s">
        <v>21</v>
      </c>
      <c r="I7" s="964" t="s">
        <v>234</v>
      </c>
      <c r="J7" s="965" t="s">
        <v>19</v>
      </c>
      <c r="K7" s="961"/>
      <c r="L7" s="960" t="s">
        <v>20</v>
      </c>
      <c r="M7" s="961"/>
      <c r="N7" s="962" t="s">
        <v>21</v>
      </c>
      <c r="O7" s="973" t="s">
        <v>234</v>
      </c>
      <c r="P7" s="963" t="s">
        <v>19</v>
      </c>
      <c r="Q7" s="961"/>
      <c r="R7" s="960" t="s">
        <v>20</v>
      </c>
      <c r="S7" s="961"/>
      <c r="T7" s="962" t="s">
        <v>21</v>
      </c>
      <c r="U7" s="964" t="s">
        <v>234</v>
      </c>
      <c r="V7" s="963" t="s">
        <v>19</v>
      </c>
      <c r="W7" s="961"/>
      <c r="X7" s="960" t="s">
        <v>20</v>
      </c>
      <c r="Y7" s="961"/>
      <c r="Z7" s="962" t="s">
        <v>21</v>
      </c>
      <c r="AA7" s="964" t="s">
        <v>234</v>
      </c>
      <c r="AB7" s="965" t="s">
        <v>19</v>
      </c>
      <c r="AC7" s="961"/>
      <c r="AD7" s="960" t="s">
        <v>20</v>
      </c>
      <c r="AE7" s="961"/>
      <c r="AF7" s="962" t="s">
        <v>21</v>
      </c>
      <c r="AG7" s="964" t="s">
        <v>234</v>
      </c>
      <c r="AH7" s="965" t="s">
        <v>19</v>
      </c>
      <c r="AI7" s="961"/>
      <c r="AJ7" s="960" t="s">
        <v>20</v>
      </c>
      <c r="AK7" s="961"/>
      <c r="AL7" s="962" t="s">
        <v>21</v>
      </c>
      <c r="AM7" s="973" t="s">
        <v>234</v>
      </c>
      <c r="AN7" s="963" t="s">
        <v>19</v>
      </c>
      <c r="AO7" s="961"/>
      <c r="AP7" s="960" t="s">
        <v>20</v>
      </c>
      <c r="AQ7" s="961"/>
      <c r="AR7" s="962" t="s">
        <v>21</v>
      </c>
      <c r="AS7" s="964" t="s">
        <v>234</v>
      </c>
      <c r="AT7" s="965" t="s">
        <v>19</v>
      </c>
      <c r="AU7" s="961"/>
      <c r="AV7" s="960" t="s">
        <v>20</v>
      </c>
      <c r="AW7" s="961"/>
      <c r="AX7" s="962" t="s">
        <v>21</v>
      </c>
      <c r="AY7" s="976" t="s">
        <v>234</v>
      </c>
      <c r="AZ7" s="965" t="s">
        <v>19</v>
      </c>
      <c r="BA7" s="961"/>
      <c r="BB7" s="960" t="s">
        <v>20</v>
      </c>
      <c r="BC7" s="961"/>
      <c r="BD7" s="962" t="s">
        <v>21</v>
      </c>
      <c r="BE7" s="971" t="s">
        <v>24</v>
      </c>
      <c r="BF7" s="968"/>
      <c r="BG7" s="970"/>
    </row>
    <row r="8" spans="1:59" s="195" customFormat="1" ht="73.7" customHeight="1" thickBot="1" x14ac:dyDescent="0.35">
      <c r="A8" s="875"/>
      <c r="B8" s="878"/>
      <c r="C8" s="881"/>
      <c r="D8" s="29" t="s">
        <v>235</v>
      </c>
      <c r="E8" s="159" t="s">
        <v>236</v>
      </c>
      <c r="F8" s="160" t="s">
        <v>235</v>
      </c>
      <c r="G8" s="159" t="s">
        <v>236</v>
      </c>
      <c r="H8" s="889"/>
      <c r="I8" s="894"/>
      <c r="J8" s="161" t="s">
        <v>235</v>
      </c>
      <c r="K8" s="159" t="s">
        <v>236</v>
      </c>
      <c r="L8" s="160" t="s">
        <v>235</v>
      </c>
      <c r="M8" s="159" t="s">
        <v>236</v>
      </c>
      <c r="N8" s="889"/>
      <c r="O8" s="891"/>
      <c r="P8" s="29" t="s">
        <v>235</v>
      </c>
      <c r="Q8" s="159" t="s">
        <v>236</v>
      </c>
      <c r="R8" s="160" t="s">
        <v>235</v>
      </c>
      <c r="S8" s="159" t="s">
        <v>236</v>
      </c>
      <c r="T8" s="889"/>
      <c r="U8" s="894"/>
      <c r="V8" s="29" t="s">
        <v>235</v>
      </c>
      <c r="W8" s="159" t="s">
        <v>236</v>
      </c>
      <c r="X8" s="160" t="s">
        <v>235</v>
      </c>
      <c r="Y8" s="159" t="s">
        <v>236</v>
      </c>
      <c r="Z8" s="889"/>
      <c r="AA8" s="894"/>
      <c r="AB8" s="161" t="s">
        <v>235</v>
      </c>
      <c r="AC8" s="159" t="s">
        <v>236</v>
      </c>
      <c r="AD8" s="160" t="s">
        <v>235</v>
      </c>
      <c r="AE8" s="159" t="s">
        <v>236</v>
      </c>
      <c r="AF8" s="889"/>
      <c r="AG8" s="894"/>
      <c r="AH8" s="161" t="s">
        <v>235</v>
      </c>
      <c r="AI8" s="159" t="s">
        <v>236</v>
      </c>
      <c r="AJ8" s="160" t="s">
        <v>235</v>
      </c>
      <c r="AK8" s="159" t="s">
        <v>236</v>
      </c>
      <c r="AL8" s="889"/>
      <c r="AM8" s="891"/>
      <c r="AN8" s="29" t="s">
        <v>235</v>
      </c>
      <c r="AO8" s="159" t="s">
        <v>236</v>
      </c>
      <c r="AP8" s="160" t="s">
        <v>235</v>
      </c>
      <c r="AQ8" s="159" t="s">
        <v>236</v>
      </c>
      <c r="AR8" s="889"/>
      <c r="AS8" s="894"/>
      <c r="AT8" s="161" t="s">
        <v>235</v>
      </c>
      <c r="AU8" s="159" t="s">
        <v>236</v>
      </c>
      <c r="AV8" s="160" t="s">
        <v>235</v>
      </c>
      <c r="AW8" s="159" t="s">
        <v>236</v>
      </c>
      <c r="AX8" s="889"/>
      <c r="AY8" s="918"/>
      <c r="AZ8" s="161" t="s">
        <v>235</v>
      </c>
      <c r="BA8" s="159" t="s">
        <v>237</v>
      </c>
      <c r="BB8" s="160" t="s">
        <v>235</v>
      </c>
      <c r="BC8" s="159" t="s">
        <v>237</v>
      </c>
      <c r="BD8" s="889"/>
      <c r="BE8" s="972"/>
      <c r="BF8" s="517"/>
      <c r="BG8" s="518"/>
    </row>
    <row r="9" spans="1:59" s="195" customFormat="1" ht="21.75" hidden="1" customHeight="1" thickBot="1" x14ac:dyDescent="0.35">
      <c r="A9" s="876"/>
      <c r="B9" s="879"/>
      <c r="C9" s="882"/>
      <c r="D9" s="174"/>
      <c r="E9" s="175"/>
      <c r="F9" s="176"/>
      <c r="G9" s="175"/>
      <c r="H9" s="209"/>
      <c r="I9" s="210"/>
      <c r="J9" s="177"/>
      <c r="K9" s="175"/>
      <c r="L9" s="176"/>
      <c r="M9" s="175"/>
      <c r="N9" s="209"/>
      <c r="O9" s="210"/>
      <c r="P9" s="174"/>
      <c r="Q9" s="175"/>
      <c r="R9" s="176"/>
      <c r="S9" s="175"/>
      <c r="T9" s="209"/>
      <c r="U9" s="210"/>
      <c r="V9" s="174"/>
      <c r="W9" s="175"/>
      <c r="X9" s="176"/>
      <c r="Y9" s="175"/>
      <c r="Z9" s="209"/>
      <c r="AA9" s="210"/>
      <c r="AB9" s="177"/>
      <c r="AC9" s="175"/>
      <c r="AD9" s="176"/>
      <c r="AE9" s="175"/>
      <c r="AF9" s="209"/>
      <c r="AG9" s="210"/>
      <c r="AH9" s="177"/>
      <c r="AI9" s="175"/>
      <c r="AJ9" s="176"/>
      <c r="AK9" s="175"/>
      <c r="AL9" s="209"/>
      <c r="AM9" s="210"/>
      <c r="AN9" s="174"/>
      <c r="AO9" s="175"/>
      <c r="AP9" s="176"/>
      <c r="AQ9" s="175"/>
      <c r="AR9" s="209"/>
      <c r="AS9" s="210"/>
      <c r="AT9" s="177"/>
      <c r="AU9" s="175"/>
      <c r="AV9" s="176"/>
      <c r="AW9" s="175"/>
      <c r="AX9" s="209"/>
      <c r="AY9" s="210"/>
      <c r="AZ9" s="177"/>
      <c r="BA9" s="175"/>
      <c r="BB9" s="176"/>
      <c r="BC9" s="175"/>
      <c r="BD9" s="209"/>
      <c r="BE9" s="192"/>
      <c r="BF9" s="517"/>
      <c r="BG9" s="518"/>
    </row>
    <row r="10" spans="1:59" s="195" customFormat="1" ht="15.95" customHeight="1" thickBot="1" x14ac:dyDescent="0.35">
      <c r="A10" s="162"/>
      <c r="B10" s="31"/>
      <c r="C10" s="32" t="s">
        <v>238</v>
      </c>
      <c r="D10" s="33">
        <f>ÁLK_ALAPOZÓ!D47</f>
        <v>0</v>
      </c>
      <c r="E10" s="33">
        <f>ÁLK_ALAPOZÓ!E47</f>
        <v>0</v>
      </c>
      <c r="F10" s="33">
        <f>ÁLK_ALAPOZÓ!F47</f>
        <v>40</v>
      </c>
      <c r="G10" s="33">
        <f>ÁLK_ALAPOZÓ!G47</f>
        <v>600</v>
      </c>
      <c r="H10" s="33">
        <f>ÁLK_ALAPOZÓ!H47</f>
        <v>27</v>
      </c>
      <c r="I10" s="33" t="str">
        <f>ÁLK_ALAPOZÓ!I47</f>
        <v>x</v>
      </c>
      <c r="J10" s="33">
        <f>ÁLK_ALAPOZÓ!J47</f>
        <v>18</v>
      </c>
      <c r="K10" s="33">
        <f>ÁLK_ALAPOZÓ!K47</f>
        <v>252</v>
      </c>
      <c r="L10" s="33">
        <f>ÁLK_ALAPOZÓ!L47</f>
        <v>15</v>
      </c>
      <c r="M10" s="33">
        <f>ÁLK_ALAPOZÓ!M47</f>
        <v>210</v>
      </c>
      <c r="N10" s="33">
        <f>ÁLK_ALAPOZÓ!N47</f>
        <v>27</v>
      </c>
      <c r="O10" s="33" t="str">
        <f>ÁLK_ALAPOZÓ!O47</f>
        <v>x</v>
      </c>
      <c r="P10" s="33">
        <f>ÁLK_ALAPOZÓ!P47</f>
        <v>9</v>
      </c>
      <c r="Q10" s="33">
        <f>ÁLK_ALAPOZÓ!Q47</f>
        <v>126</v>
      </c>
      <c r="R10" s="33">
        <f>ÁLK_ALAPOZÓ!R47</f>
        <v>19</v>
      </c>
      <c r="S10" s="33">
        <f>ÁLK_ALAPOZÓ!S47</f>
        <v>276</v>
      </c>
      <c r="T10" s="33">
        <f>ÁLK_ALAPOZÓ!T47</f>
        <v>28</v>
      </c>
      <c r="U10" s="33" t="str">
        <f>ÁLK_ALAPOZÓ!U47</f>
        <v>x</v>
      </c>
      <c r="V10" s="33">
        <f>ÁLK_ALAPOZÓ!V47</f>
        <v>5</v>
      </c>
      <c r="W10" s="33">
        <f>ÁLK_ALAPOZÓ!W47</f>
        <v>70</v>
      </c>
      <c r="X10" s="33">
        <f>ÁLK_ALAPOZÓ!X47</f>
        <v>4</v>
      </c>
      <c r="Y10" s="33">
        <f>ÁLK_ALAPOZÓ!Y47</f>
        <v>56</v>
      </c>
      <c r="Z10" s="33">
        <f>ÁLK_ALAPOZÓ!Z47</f>
        <v>11</v>
      </c>
      <c r="AA10" s="33" t="str">
        <f>ÁLK_ALAPOZÓ!AA47</f>
        <v>x</v>
      </c>
      <c r="AB10" s="33">
        <f>ÁLK_ALAPOZÓ!AB47</f>
        <v>3</v>
      </c>
      <c r="AC10" s="33">
        <f>ÁLK_ALAPOZÓ!AC47</f>
        <v>42</v>
      </c>
      <c r="AD10" s="33">
        <f>ÁLK_ALAPOZÓ!AD47</f>
        <v>4</v>
      </c>
      <c r="AE10" s="33">
        <f>ÁLK_ALAPOZÓ!AE47</f>
        <v>56</v>
      </c>
      <c r="AF10" s="33">
        <f>ÁLK_ALAPOZÓ!AF47</f>
        <v>7</v>
      </c>
      <c r="AG10" s="33" t="str">
        <f>ÁLK_ALAPOZÓ!AG47</f>
        <v>x</v>
      </c>
      <c r="AH10" s="33">
        <f>ÁLK_ALAPOZÓ!AH47</f>
        <v>1</v>
      </c>
      <c r="AI10" s="33">
        <f>ÁLK_ALAPOZÓ!AI47</f>
        <v>14</v>
      </c>
      <c r="AJ10" s="33">
        <f>ÁLK_ALAPOZÓ!AJ47</f>
        <v>3</v>
      </c>
      <c r="AK10" s="33">
        <f>ÁLK_ALAPOZÓ!AK47</f>
        <v>42</v>
      </c>
      <c r="AL10" s="33">
        <f>ÁLK_ALAPOZÓ!AL47</f>
        <v>4</v>
      </c>
      <c r="AM10" s="33" t="str">
        <f>ÁLK_ALAPOZÓ!AM47</f>
        <v>x</v>
      </c>
      <c r="AN10" s="33">
        <f>ÁLK_ALAPOZÓ!AN47</f>
        <v>0</v>
      </c>
      <c r="AO10" s="33">
        <f>ÁLK_ALAPOZÓ!AO47</f>
        <v>0</v>
      </c>
      <c r="AP10" s="33">
        <f>ÁLK_ALAPOZÓ!AP47</f>
        <v>2</v>
      </c>
      <c r="AQ10" s="33">
        <f>ÁLK_ALAPOZÓ!AQ47</f>
        <v>28</v>
      </c>
      <c r="AR10" s="33">
        <f>ÁLK_ALAPOZÓ!AR47</f>
        <v>2</v>
      </c>
      <c r="AS10" s="33" t="str">
        <f>ÁLK_ALAPOZÓ!AS47</f>
        <v>x</v>
      </c>
      <c r="AT10" s="33">
        <f>ÁLK_ALAPOZÓ!AT47</f>
        <v>1</v>
      </c>
      <c r="AU10" s="33">
        <f>ÁLK_ALAPOZÓ!AU47</f>
        <v>14</v>
      </c>
      <c r="AV10" s="33">
        <f>ÁLK_ALAPOZÓ!AV47</f>
        <v>1</v>
      </c>
      <c r="AW10" s="33">
        <f>ÁLK_ALAPOZÓ!AW47</f>
        <v>14</v>
      </c>
      <c r="AX10" s="33">
        <f>ÁLK_ALAPOZÓ!AX47</f>
        <v>10</v>
      </c>
      <c r="AY10" s="33" t="str">
        <f>ÁLK_ALAPOZÓ!AY47</f>
        <v>x</v>
      </c>
      <c r="AZ10" s="33">
        <f>ÁLK_ALAPOZÓ!AZ47</f>
        <v>37</v>
      </c>
      <c r="BA10" s="33">
        <f>ÁLK_ALAPOZÓ!BA47</f>
        <v>518</v>
      </c>
      <c r="BB10" s="33">
        <f>ÁLK_ALAPOZÓ!BB47</f>
        <v>88</v>
      </c>
      <c r="BC10" s="33">
        <f>ÁLK_ALAPOZÓ!BC47</f>
        <v>1282</v>
      </c>
      <c r="BD10" s="33">
        <f>ÁLK_ALAPOZÓ!BD47</f>
        <v>116</v>
      </c>
      <c r="BE10" s="33">
        <f>ÁLK_ALAPOZÓ!BE47</f>
        <v>125</v>
      </c>
      <c r="BF10" s="519"/>
      <c r="BG10" s="520"/>
    </row>
    <row r="11" spans="1:59" s="115" customFormat="1" ht="15.75" customHeight="1" x14ac:dyDescent="0.3">
      <c r="A11" s="211" t="s">
        <v>12</v>
      </c>
      <c r="B11" s="204"/>
      <c r="C11" s="345" t="s">
        <v>239</v>
      </c>
      <c r="D11" s="37"/>
      <c r="E11" s="38"/>
      <c r="F11" s="39"/>
      <c r="G11" s="38"/>
      <c r="H11" s="39"/>
      <c r="I11" s="40"/>
      <c r="J11" s="39"/>
      <c r="K11" s="38"/>
      <c r="L11" s="39"/>
      <c r="M11" s="38"/>
      <c r="N11" s="39"/>
      <c r="O11" s="40"/>
      <c r="P11" s="39"/>
      <c r="Q11" s="38"/>
      <c r="R11" s="39"/>
      <c r="S11" s="38"/>
      <c r="T11" s="39"/>
      <c r="U11" s="40"/>
      <c r="V11" s="39"/>
      <c r="W11" s="38"/>
      <c r="X11" s="39"/>
      <c r="Y11" s="38"/>
      <c r="Z11" s="39"/>
      <c r="AA11" s="86"/>
      <c r="AB11" s="39"/>
      <c r="AC11" s="38"/>
      <c r="AD11" s="39"/>
      <c r="AE11" s="38"/>
      <c r="AF11" s="39"/>
      <c r="AG11" s="40"/>
      <c r="AH11" s="39"/>
      <c r="AI11" s="38"/>
      <c r="AJ11" s="39"/>
      <c r="AK11" s="38"/>
      <c r="AL11" s="39"/>
      <c r="AM11" s="40"/>
      <c r="AN11" s="39"/>
      <c r="AO11" s="38"/>
      <c r="AP11" s="39"/>
      <c r="AQ11" s="38"/>
      <c r="AR11" s="39"/>
      <c r="AS11" s="40"/>
      <c r="AT11" s="39"/>
      <c r="AU11" s="38"/>
      <c r="AV11" s="39"/>
      <c r="AW11" s="38"/>
      <c r="AX11" s="39"/>
      <c r="AY11" s="41"/>
      <c r="AZ11" s="42"/>
      <c r="BA11" s="42"/>
      <c r="BB11" s="42"/>
      <c r="BC11" s="42"/>
      <c r="BD11" s="42"/>
      <c r="BE11" s="164"/>
      <c r="BF11" s="519"/>
      <c r="BG11" s="519"/>
    </row>
    <row r="12" spans="1:59" s="736" customFormat="1" ht="15.75" customHeight="1" x14ac:dyDescent="0.25">
      <c r="A12" s="233" t="s">
        <v>240</v>
      </c>
      <c r="B12" s="480" t="s">
        <v>29</v>
      </c>
      <c r="C12" s="466" t="s">
        <v>241</v>
      </c>
      <c r="D12" s="521"/>
      <c r="E12" s="522" t="s">
        <v>242</v>
      </c>
      <c r="F12" s="521"/>
      <c r="G12" s="522" t="s">
        <v>242</v>
      </c>
      <c r="H12" s="521"/>
      <c r="I12" s="523"/>
      <c r="J12" s="524"/>
      <c r="K12" s="522" t="s">
        <v>242</v>
      </c>
      <c r="L12" s="521"/>
      <c r="M12" s="522" t="s">
        <v>242</v>
      </c>
      <c r="N12" s="521"/>
      <c r="O12" s="525"/>
      <c r="P12" s="521"/>
      <c r="Q12" s="522">
        <v>6</v>
      </c>
      <c r="R12" s="521"/>
      <c r="S12" s="522">
        <v>22</v>
      </c>
      <c r="T12" s="521">
        <v>2</v>
      </c>
      <c r="U12" s="523" t="s">
        <v>31</v>
      </c>
      <c r="V12" s="524"/>
      <c r="W12" s="522" t="str">
        <f>IF(V12*14=0,"",V12*14)</f>
        <v/>
      </c>
      <c r="X12" s="521"/>
      <c r="Y12" s="522" t="str">
        <f t="shared" ref="Y12:Y20" si="0">IF(X12*14=0,"",X12*14)</f>
        <v/>
      </c>
      <c r="Z12" s="521"/>
      <c r="AA12" s="525"/>
      <c r="AB12" s="521"/>
      <c r="AC12" s="522" t="str">
        <f t="shared" ref="AC12:AC13" si="1">IF(AB12*14=0,"",AB12*14)</f>
        <v/>
      </c>
      <c r="AD12" s="521"/>
      <c r="AE12" s="522" t="str">
        <f t="shared" ref="AE12:AE13" si="2">IF(AD12*14=0,"",AD12*14)</f>
        <v/>
      </c>
      <c r="AF12" s="521"/>
      <c r="AG12" s="523"/>
      <c r="AH12" s="524"/>
      <c r="AI12" s="522" t="str">
        <f t="shared" ref="AI12:AI20" si="3">IF(AH12*14=0,"",AH12*14)</f>
        <v/>
      </c>
      <c r="AJ12" s="521"/>
      <c r="AK12" s="522" t="str">
        <f t="shared" ref="AK12:AK20" si="4">IF(AJ12*14=0,"",AJ12*14)</f>
        <v/>
      </c>
      <c r="AL12" s="521"/>
      <c r="AM12" s="525"/>
      <c r="AN12" s="524"/>
      <c r="AO12" s="522" t="str">
        <f t="shared" ref="AO12:AO20" si="5">IF(AN12*14=0,"",AN12*14)</f>
        <v/>
      </c>
      <c r="AP12" s="521"/>
      <c r="AQ12" s="522" t="str">
        <f t="shared" ref="AQ12:AQ20" si="6">IF(AP12*14=0,"",AP12*14)</f>
        <v/>
      </c>
      <c r="AR12" s="521"/>
      <c r="AS12" s="525"/>
      <c r="AT12" s="521"/>
      <c r="AU12" s="522" t="str">
        <f t="shared" ref="AU12:AU20" si="7">IF(AT12*14=0,"",AT12*14)</f>
        <v/>
      </c>
      <c r="AV12" s="521"/>
      <c r="AW12" s="522" t="str">
        <f t="shared" ref="AW12:AW20" si="8">IF(AV12*14=0,"",AV12*14)</f>
        <v/>
      </c>
      <c r="AX12" s="521"/>
      <c r="AY12" s="521"/>
      <c r="AZ12" s="526" t="str">
        <f t="shared" ref="AZ12:AZ37" si="9">IF(D12+J12+P12+V12+AB12+AH12+AN12+AT12=0,"",D12+J12+P12+V12+AB12+AH12+AN12+AT12)</f>
        <v/>
      </c>
      <c r="BA12" s="522" t="str">
        <f t="shared" ref="BA12:BA37" si="10">IF((D12+J12+P12+V12+AB12+AH12+AN12+AT12)*14=0,"",(D12+J12+P12+V12+AB12+AH12+AN12+AT12)*14)</f>
        <v/>
      </c>
      <c r="BB12" s="527" t="str">
        <f t="shared" ref="BB12:BB37" si="11">IF(F12+L12+R12+X12+AD12+AJ12+AP12+AV12=0,"",F12+L12+R12+X12+AD12+AJ12+AP12+AV12)</f>
        <v/>
      </c>
      <c r="BC12" s="522" t="str">
        <f t="shared" ref="BC12:BC37" si="12">IF((L12+F12+R12+X12+AD12+AJ12+AP12+AV12)*14=0,"",(L12+F12+R12+X12+AD12+AJ12+AP12+AV12)*14)</f>
        <v/>
      </c>
      <c r="BD12" s="527">
        <f t="shared" ref="BD12:BD37" si="13">IF(N12+H12+T12+Z12+AF12+AL12+AR12+AX12=0,"",N12+H12+T12+Z12+AF12+AL12+AR12+AX12)</f>
        <v>2</v>
      </c>
      <c r="BE12" s="528" t="str">
        <f t="shared" ref="BE12:BE37" si="14">IF(D12+F12+L12+J12+P12+R12+V12+X12+AB12+AD12+AH12+AJ12+AN12+AP12+AT12+AV12=0,"",D12+F12+L12+J12+P12+R12+V12+X12+AB12+AD12+AH12+AJ12+AN12+AP12+AT12+AV12)</f>
        <v/>
      </c>
      <c r="BF12" s="519" t="s">
        <v>49</v>
      </c>
      <c r="BG12" s="520" t="s">
        <v>243</v>
      </c>
    </row>
    <row r="13" spans="1:59" s="115" customFormat="1" ht="15.75" customHeight="1" x14ac:dyDescent="0.25">
      <c r="A13" s="233" t="s">
        <v>244</v>
      </c>
      <c r="B13" s="480" t="s">
        <v>29</v>
      </c>
      <c r="C13" s="466" t="s">
        <v>245</v>
      </c>
      <c r="D13" s="521"/>
      <c r="E13" s="522" t="str">
        <f t="shared" ref="E13" si="15">IF(D13*14=0,"",D13*14)</f>
        <v/>
      </c>
      <c r="F13" s="521"/>
      <c r="G13" s="522" t="str">
        <f t="shared" ref="G13" si="16">IF(F13*14=0,"",F13*14)</f>
        <v/>
      </c>
      <c r="H13" s="521"/>
      <c r="I13" s="523"/>
      <c r="J13" s="524"/>
      <c r="K13" s="522" t="str">
        <f t="shared" ref="K13" si="17">IF(J13*14=0,"",J13*14)</f>
        <v/>
      </c>
      <c r="L13" s="521"/>
      <c r="M13" s="522" t="str">
        <f t="shared" ref="M13" si="18">IF(L13*14=0,"",L13*14)</f>
        <v/>
      </c>
      <c r="N13" s="521"/>
      <c r="O13" s="525"/>
      <c r="P13" s="521"/>
      <c r="Q13" s="522" t="str">
        <f>IF(P13*14=0,"",P13*14)</f>
        <v/>
      </c>
      <c r="R13" s="521"/>
      <c r="S13" s="522" t="str">
        <f t="shared" ref="S13" si="19">IF(R13*14=0,"",R13*14)</f>
        <v/>
      </c>
      <c r="T13" s="521"/>
      <c r="U13" s="523"/>
      <c r="V13" s="524">
        <v>9</v>
      </c>
      <c r="W13" s="522">
        <f>IF(V13*14=0,"",V13*14)</f>
        <v>126</v>
      </c>
      <c r="X13" s="521">
        <v>4</v>
      </c>
      <c r="Y13" s="522">
        <f t="shared" si="0"/>
        <v>56</v>
      </c>
      <c r="Z13" s="521">
        <v>11</v>
      </c>
      <c r="AA13" s="525" t="s">
        <v>48</v>
      </c>
      <c r="AB13" s="521"/>
      <c r="AC13" s="522" t="str">
        <f t="shared" si="1"/>
        <v/>
      </c>
      <c r="AD13" s="521"/>
      <c r="AE13" s="522" t="str">
        <f t="shared" si="2"/>
        <v/>
      </c>
      <c r="AF13" s="521"/>
      <c r="AG13" s="523"/>
      <c r="AH13" s="524"/>
      <c r="AI13" s="522" t="str">
        <f t="shared" si="3"/>
        <v/>
      </c>
      <c r="AJ13" s="521"/>
      <c r="AK13" s="522" t="str">
        <f t="shared" si="4"/>
        <v/>
      </c>
      <c r="AL13" s="521"/>
      <c r="AM13" s="525"/>
      <c r="AN13" s="524"/>
      <c r="AO13" s="522" t="str">
        <f t="shared" si="5"/>
        <v/>
      </c>
      <c r="AP13" s="521"/>
      <c r="AQ13" s="522" t="str">
        <f t="shared" si="6"/>
        <v/>
      </c>
      <c r="AR13" s="521"/>
      <c r="AS13" s="525"/>
      <c r="AT13" s="521"/>
      <c r="AU13" s="522" t="str">
        <f t="shared" si="7"/>
        <v/>
      </c>
      <c r="AV13" s="521"/>
      <c r="AW13" s="522" t="str">
        <f t="shared" si="8"/>
        <v/>
      </c>
      <c r="AX13" s="521"/>
      <c r="AY13" s="521"/>
      <c r="AZ13" s="526">
        <f t="shared" si="9"/>
        <v>9</v>
      </c>
      <c r="BA13" s="522">
        <f t="shared" si="10"/>
        <v>126</v>
      </c>
      <c r="BB13" s="527">
        <f t="shared" si="11"/>
        <v>4</v>
      </c>
      <c r="BC13" s="522">
        <f t="shared" si="12"/>
        <v>56</v>
      </c>
      <c r="BD13" s="527">
        <f t="shared" si="13"/>
        <v>11</v>
      </c>
      <c r="BE13" s="528">
        <f t="shared" si="14"/>
        <v>13</v>
      </c>
      <c r="BF13" s="519" t="s">
        <v>81</v>
      </c>
      <c r="BG13" s="520" t="s">
        <v>51</v>
      </c>
    </row>
    <row r="14" spans="1:59" s="736" customFormat="1" ht="15.75" customHeight="1" x14ac:dyDescent="0.25">
      <c r="A14" s="233" t="s">
        <v>246</v>
      </c>
      <c r="B14" s="480" t="s">
        <v>29</v>
      </c>
      <c r="C14" s="466" t="s">
        <v>247</v>
      </c>
      <c r="D14" s="521"/>
      <c r="E14" s="522" t="s">
        <v>242</v>
      </c>
      <c r="F14" s="521"/>
      <c r="G14" s="522" t="s">
        <v>242</v>
      </c>
      <c r="H14" s="521"/>
      <c r="I14" s="523"/>
      <c r="J14" s="524"/>
      <c r="K14" s="522" t="s">
        <v>242</v>
      </c>
      <c r="L14" s="521"/>
      <c r="M14" s="522" t="s">
        <v>242</v>
      </c>
      <c r="N14" s="521"/>
      <c r="O14" s="525"/>
      <c r="P14" s="521"/>
      <c r="Q14" s="522" t="s">
        <v>242</v>
      </c>
      <c r="R14" s="521"/>
      <c r="S14" s="522" t="s">
        <v>242</v>
      </c>
      <c r="T14" s="521"/>
      <c r="U14" s="523"/>
      <c r="V14" s="524">
        <v>2</v>
      </c>
      <c r="W14" s="522">
        <f>IF(V14*14=0,"",V14*14)</f>
        <v>28</v>
      </c>
      <c r="X14" s="521"/>
      <c r="Y14" s="522" t="str">
        <f t="shared" si="0"/>
        <v/>
      </c>
      <c r="Z14" s="521">
        <v>2</v>
      </c>
      <c r="AA14" s="525" t="s">
        <v>48</v>
      </c>
      <c r="AB14" s="521"/>
      <c r="AC14" s="522" t="str">
        <f>IF(AB14*14=0,"",AB14*14)</f>
        <v/>
      </c>
      <c r="AD14" s="521"/>
      <c r="AE14" s="522" t="str">
        <f>IF(AD14*14=0,"",AD14*14)</f>
        <v/>
      </c>
      <c r="AF14" s="521"/>
      <c r="AG14" s="523"/>
      <c r="AH14" s="524"/>
      <c r="AI14" s="522" t="str">
        <f t="shared" si="3"/>
        <v/>
      </c>
      <c r="AJ14" s="521"/>
      <c r="AK14" s="522" t="str">
        <f t="shared" si="4"/>
        <v/>
      </c>
      <c r="AL14" s="521"/>
      <c r="AM14" s="525"/>
      <c r="AN14" s="524"/>
      <c r="AO14" s="522" t="str">
        <f t="shared" si="5"/>
        <v/>
      </c>
      <c r="AP14" s="521"/>
      <c r="AQ14" s="522" t="str">
        <f t="shared" si="6"/>
        <v/>
      </c>
      <c r="AR14" s="521"/>
      <c r="AS14" s="525"/>
      <c r="AT14" s="521"/>
      <c r="AU14" s="522" t="str">
        <f t="shared" si="7"/>
        <v/>
      </c>
      <c r="AV14" s="521"/>
      <c r="AW14" s="522" t="str">
        <f t="shared" si="8"/>
        <v/>
      </c>
      <c r="AX14" s="521"/>
      <c r="AY14" s="521"/>
      <c r="AZ14" s="526">
        <f t="shared" si="9"/>
        <v>2</v>
      </c>
      <c r="BA14" s="522">
        <f t="shared" si="10"/>
        <v>28</v>
      </c>
      <c r="BB14" s="527" t="str">
        <f t="shared" si="11"/>
        <v/>
      </c>
      <c r="BC14" s="522" t="str">
        <f t="shared" si="12"/>
        <v/>
      </c>
      <c r="BD14" s="527">
        <f t="shared" si="13"/>
        <v>2</v>
      </c>
      <c r="BE14" s="528">
        <f t="shared" si="14"/>
        <v>2</v>
      </c>
      <c r="BF14" s="519" t="s">
        <v>81</v>
      </c>
      <c r="BG14" s="520" t="s">
        <v>51</v>
      </c>
    </row>
    <row r="15" spans="1:59" s="736" customFormat="1" ht="15.75" customHeight="1" x14ac:dyDescent="0.25">
      <c r="A15" s="233" t="s">
        <v>324</v>
      </c>
      <c r="B15" s="480" t="s">
        <v>249</v>
      </c>
      <c r="C15" s="466" t="s">
        <v>325</v>
      </c>
      <c r="D15" s="521"/>
      <c r="E15" s="522" t="s">
        <v>242</v>
      </c>
      <c r="F15" s="521"/>
      <c r="G15" s="522" t="s">
        <v>242</v>
      </c>
      <c r="H15" s="521"/>
      <c r="I15" s="523"/>
      <c r="J15" s="524"/>
      <c r="K15" s="522" t="s">
        <v>242</v>
      </c>
      <c r="L15" s="521"/>
      <c r="M15" s="522" t="s">
        <v>242</v>
      </c>
      <c r="N15" s="521"/>
      <c r="O15" s="525"/>
      <c r="P15" s="521"/>
      <c r="Q15" s="522" t="s">
        <v>242</v>
      </c>
      <c r="R15" s="521"/>
      <c r="S15" s="522" t="s">
        <v>242</v>
      </c>
      <c r="T15" s="521"/>
      <c r="U15" s="523"/>
      <c r="V15" s="524">
        <v>2</v>
      </c>
      <c r="W15" s="522">
        <f t="shared" ref="W15" si="20">IF(V15*14=0,"",V15*14)</f>
        <v>28</v>
      </c>
      <c r="X15" s="521">
        <v>1</v>
      </c>
      <c r="Y15" s="522">
        <f t="shared" si="0"/>
        <v>14</v>
      </c>
      <c r="Z15" s="521">
        <v>2</v>
      </c>
      <c r="AA15" s="525" t="s">
        <v>48</v>
      </c>
      <c r="AB15" s="521"/>
      <c r="AC15" s="522" t="str">
        <f t="shared" ref="AC15" si="21">IF(AB15*14=0,"",AB15*14)</f>
        <v/>
      </c>
      <c r="AD15" s="521"/>
      <c r="AE15" s="522" t="str">
        <f t="shared" ref="AE15" si="22">IF(AD15*14=0,"",AD15*14)</f>
        <v/>
      </c>
      <c r="AF15" s="521"/>
      <c r="AG15" s="523"/>
      <c r="AH15" s="524"/>
      <c r="AI15" s="522" t="str">
        <f t="shared" si="3"/>
        <v/>
      </c>
      <c r="AJ15" s="521"/>
      <c r="AK15" s="522" t="str">
        <f t="shared" si="4"/>
        <v/>
      </c>
      <c r="AL15" s="521"/>
      <c r="AM15" s="525"/>
      <c r="AN15" s="524"/>
      <c r="AO15" s="522" t="str">
        <f t="shared" si="5"/>
        <v/>
      </c>
      <c r="AP15" s="521"/>
      <c r="AQ15" s="522" t="str">
        <f t="shared" si="6"/>
        <v/>
      </c>
      <c r="AR15" s="521"/>
      <c r="AS15" s="525"/>
      <c r="AT15" s="521"/>
      <c r="AU15" s="522" t="str">
        <f t="shared" si="7"/>
        <v/>
      </c>
      <c r="AV15" s="521"/>
      <c r="AW15" s="522" t="str">
        <f t="shared" si="8"/>
        <v/>
      </c>
      <c r="AX15" s="521"/>
      <c r="AY15" s="521"/>
      <c r="AZ15" s="526">
        <f>IF(D15+J15+P15+V15+AB15+AH15+AN15+AT15=0,"",D15+J15+P15+V15+AB15+AH15+AN15+AT15)</f>
        <v>2</v>
      </c>
      <c r="BA15" s="522">
        <f>IF((D15+J15+P15+V15+AB15+AH15+AN15+AT15)*14=0,"",(D15+J15+P15+V15+AB15+AH15+AN15+AT15)*14)</f>
        <v>28</v>
      </c>
      <c r="BB15" s="527">
        <f>IF(F15+L15+R15+X15+AD15+AJ15+AP15+AV15=0,"",F15+L15+R15+X15+AD15+AJ15+AP15+AV15)</f>
        <v>1</v>
      </c>
      <c r="BC15" s="522">
        <f>IF((L15+F15+R15+X15+AD15+AJ15+AP15+AV15)*14=0,"",(L15+F15+R15+X15+AD15+AJ15+AP15+AV15)*14)</f>
        <v>14</v>
      </c>
      <c r="BD15" s="527">
        <f>IF(N15+H15+T15+Z15+AF15+AL15+AR15+AX15=0,"",N15+H15+T15+Z15+AF15+AL15+AR15+AX15)</f>
        <v>2</v>
      </c>
      <c r="BE15" s="528">
        <f>IF(D15+F15+L15+J15+P15+R15+V15+X15+AB15+AD15+AH15+AJ15+AN15+AP15+AT15+AV15=0,"",D15+F15+L15+J15+P15+R15+V15+X15+AB15+AD15+AH15+AJ15+AN15+AP15+AT15+AV15)</f>
        <v>3</v>
      </c>
      <c r="BF15" s="519" t="s">
        <v>81</v>
      </c>
      <c r="BG15" s="520" t="s">
        <v>131</v>
      </c>
    </row>
    <row r="16" spans="1:59" ht="15.75" customHeight="1" x14ac:dyDescent="0.25">
      <c r="A16" s="233" t="s">
        <v>326</v>
      </c>
      <c r="B16" s="480" t="s">
        <v>249</v>
      </c>
      <c r="C16" s="466" t="s">
        <v>327</v>
      </c>
      <c r="D16" s="521"/>
      <c r="E16" s="522" t="s">
        <v>242</v>
      </c>
      <c r="F16" s="521"/>
      <c r="G16" s="522" t="s">
        <v>242</v>
      </c>
      <c r="H16" s="521"/>
      <c r="I16" s="523"/>
      <c r="J16" s="524"/>
      <c r="K16" s="522" t="s">
        <v>242</v>
      </c>
      <c r="L16" s="521"/>
      <c r="M16" s="522" t="s">
        <v>242</v>
      </c>
      <c r="N16" s="521"/>
      <c r="O16" s="525"/>
      <c r="P16" s="521"/>
      <c r="Q16" s="522" t="s">
        <v>242</v>
      </c>
      <c r="R16" s="521"/>
      <c r="S16" s="522" t="s">
        <v>242</v>
      </c>
      <c r="T16" s="521"/>
      <c r="U16" s="523"/>
      <c r="V16" s="524">
        <v>1</v>
      </c>
      <c r="W16" s="522">
        <f>IF(V16*14=0,"",V16*14)</f>
        <v>14</v>
      </c>
      <c r="X16" s="521">
        <v>2</v>
      </c>
      <c r="Y16" s="522">
        <f t="shared" si="0"/>
        <v>28</v>
      </c>
      <c r="Z16" s="521">
        <v>2</v>
      </c>
      <c r="AA16" s="525" t="s">
        <v>48</v>
      </c>
      <c r="AB16" s="521"/>
      <c r="AC16" s="522" t="str">
        <f>IF(AB16*14=0,"",AB16*14)</f>
        <v/>
      </c>
      <c r="AD16" s="521"/>
      <c r="AE16" s="522" t="str">
        <f>IF(AD16*14=0,"",AD16*14)</f>
        <v/>
      </c>
      <c r="AF16" s="521"/>
      <c r="AG16" s="523"/>
      <c r="AH16" s="524"/>
      <c r="AI16" s="522" t="str">
        <f t="shared" si="3"/>
        <v/>
      </c>
      <c r="AJ16" s="521"/>
      <c r="AK16" s="522" t="str">
        <f t="shared" si="4"/>
        <v/>
      </c>
      <c r="AL16" s="521"/>
      <c r="AM16" s="525"/>
      <c r="AN16" s="524"/>
      <c r="AO16" s="522" t="str">
        <f t="shared" si="5"/>
        <v/>
      </c>
      <c r="AP16" s="521"/>
      <c r="AQ16" s="522" t="str">
        <f t="shared" si="6"/>
        <v/>
      </c>
      <c r="AR16" s="521"/>
      <c r="AS16" s="525"/>
      <c r="AT16" s="521"/>
      <c r="AU16" s="522" t="str">
        <f t="shared" si="7"/>
        <v/>
      </c>
      <c r="AV16" s="521"/>
      <c r="AW16" s="522" t="str">
        <f t="shared" si="8"/>
        <v/>
      </c>
      <c r="AX16" s="521"/>
      <c r="AY16" s="521"/>
      <c r="AZ16" s="526">
        <f>IF(D16+J16+P16+V16+AB16+AH16+AN16+AT16=0,"",D16+J16+P16+V16+AB16+AH16+AN16+AT16)</f>
        <v>1</v>
      </c>
      <c r="BA16" s="522">
        <f>IF((D16+J16+P16+V16+AB16+AH16+AN16+AT16)*14=0,"",(D16+J16+P16+V16+AB16+AH16+AN16+AT16)*14)</f>
        <v>14</v>
      </c>
      <c r="BB16" s="527">
        <f>IF(F16+L16+R16+X16+AD16+AJ16+AP16+AV16=0,"",F16+L16+R16+X16+AD16+AJ16+AP16+AV16)</f>
        <v>2</v>
      </c>
      <c r="BC16" s="522">
        <f>IF((L16+F16+R16+X16+AD16+AJ16+AP16+AV16)*14=0,"",(L16+F16+R16+X16+AD16+AJ16+AP16+AV16)*14)</f>
        <v>28</v>
      </c>
      <c r="BD16" s="527">
        <f>IF(N16+H16+T16+Z16+AF16+AL16+AR16+AX16=0,"",N16+H16+T16+Z16+AF16+AL16+AR16+AX16)</f>
        <v>2</v>
      </c>
      <c r="BE16" s="528">
        <f>IF(D16+F16+L16+J16+P16+R16+V16+X16+AB16+AD16+AH16+AJ16+AN16+AP16+AT16+AV16=0,"",D16+F16+L16+J16+P16+R16+V16+X16+AB16+AD16+AH16+AJ16+AN16+AP16+AT16+AV16)</f>
        <v>3</v>
      </c>
      <c r="BF16" s="519" t="s">
        <v>81</v>
      </c>
      <c r="BG16" s="520" t="s">
        <v>351</v>
      </c>
    </row>
    <row r="17" spans="1:59" ht="15.75" customHeight="1" x14ac:dyDescent="0.25">
      <c r="A17" s="233"/>
      <c r="B17" s="480" t="s">
        <v>102</v>
      </c>
      <c r="C17" s="466" t="s">
        <v>268</v>
      </c>
      <c r="D17" s="521"/>
      <c r="E17" s="522" t="str">
        <f>IF(D17*14=0,"",D17*14)</f>
        <v/>
      </c>
      <c r="F17" s="521"/>
      <c r="G17" s="522" t="str">
        <f>IF(F17*14=0,"",F17*14)</f>
        <v/>
      </c>
      <c r="H17" s="521"/>
      <c r="I17" s="523"/>
      <c r="J17" s="524"/>
      <c r="K17" s="522" t="str">
        <f>IF(J17*14=0,"",J17*14)</f>
        <v/>
      </c>
      <c r="L17" s="521"/>
      <c r="M17" s="522" t="str">
        <f>IF(L17*14=0,"",L17*14)</f>
        <v/>
      </c>
      <c r="N17" s="521"/>
      <c r="O17" s="525"/>
      <c r="P17" s="521"/>
      <c r="Q17" s="522" t="str">
        <f>IF(P17*14=0,"",P17*14)</f>
        <v/>
      </c>
      <c r="R17" s="521"/>
      <c r="S17" s="522" t="str">
        <f>IF(R17*14=0,"",R17*14)</f>
        <v/>
      </c>
      <c r="T17" s="521"/>
      <c r="U17" s="523"/>
      <c r="V17" s="524">
        <v>1</v>
      </c>
      <c r="W17" s="522">
        <f>IF(V17*14=0,"",V17*14)</f>
        <v>14</v>
      </c>
      <c r="X17" s="521">
        <v>1</v>
      </c>
      <c r="Y17" s="522">
        <f t="shared" si="0"/>
        <v>14</v>
      </c>
      <c r="Z17" s="521">
        <v>3</v>
      </c>
      <c r="AA17" s="525" t="s">
        <v>48</v>
      </c>
      <c r="AB17" s="521"/>
      <c r="AC17" s="522" t="str">
        <f>IF(AB17*14=0,"",AB17*14)</f>
        <v/>
      </c>
      <c r="AD17" s="521"/>
      <c r="AE17" s="522" t="str">
        <f>IF(AD17*14=0,"",AD17*14)</f>
        <v/>
      </c>
      <c r="AF17" s="521"/>
      <c r="AG17" s="523"/>
      <c r="AH17" s="524"/>
      <c r="AI17" s="522" t="str">
        <f t="shared" si="3"/>
        <v/>
      </c>
      <c r="AJ17" s="521"/>
      <c r="AK17" s="522" t="str">
        <f t="shared" si="4"/>
        <v/>
      </c>
      <c r="AL17" s="521"/>
      <c r="AM17" s="525"/>
      <c r="AN17" s="524"/>
      <c r="AO17" s="522" t="str">
        <f t="shared" si="5"/>
        <v/>
      </c>
      <c r="AP17" s="521"/>
      <c r="AQ17" s="522" t="str">
        <f t="shared" si="6"/>
        <v/>
      </c>
      <c r="AR17" s="521"/>
      <c r="AS17" s="525"/>
      <c r="AT17" s="521"/>
      <c r="AU17" s="522" t="str">
        <f t="shared" si="7"/>
        <v/>
      </c>
      <c r="AV17" s="521"/>
      <c r="AW17" s="522" t="str">
        <f t="shared" si="8"/>
        <v/>
      </c>
      <c r="AX17" s="521"/>
      <c r="AY17" s="521"/>
      <c r="AZ17" s="526">
        <f>IF(D17+J17+P17+V17+AB17+AH17+AN17+AT17=0,"",D17+J17+P17+V17+AB17+AH17+AN17+AT17)</f>
        <v>1</v>
      </c>
      <c r="BA17" s="522">
        <f>IF((D17+J17+P17+V17+AB17+AH17+AN17+AT17)*14=0,"",(D17+J17+P17+V17+AB17+AH17+AN17+AT17)*14)</f>
        <v>14</v>
      </c>
      <c r="BB17" s="527">
        <f>IF(F17+L17+R17+X17+AD17+AJ17+AP17+AV17=0,"",F17+L17+R17+X17+AD17+AJ17+AP17+AV17)</f>
        <v>1</v>
      </c>
      <c r="BC17" s="522">
        <f>IF((L17+F17+R17+X17+AD17+AJ17+AP17+AV17)*14=0,"",(L17+F17+R17+X17+AD17+AJ17+AP17+AV17)*14)</f>
        <v>14</v>
      </c>
      <c r="BD17" s="527">
        <f>IF(N17+H17+T17+Z17+AF17+AL17+AR17+AX17=0,"",N17+H17+T17+Z17+AF17+AL17+AR17+AX17)</f>
        <v>3</v>
      </c>
      <c r="BE17" s="528">
        <f>IF(D17+F17+L17+J17+P17+R17+V17+X17+AB17+AD17+AH17+AJ17+AN17+AP17+AT17+AV17=0,"",D17+F17+L17+J17+P17+R17+V17+X17+AB17+AD17+AH17+AJ17+AN17+AP17+AT17+AV17)</f>
        <v>2</v>
      </c>
      <c r="BF17" s="519"/>
      <c r="BG17" s="520"/>
    </row>
    <row r="18" spans="1:59" s="736" customFormat="1" x14ac:dyDescent="0.25">
      <c r="A18" s="233" t="s">
        <v>255</v>
      </c>
      <c r="B18" s="480" t="s">
        <v>29</v>
      </c>
      <c r="C18" s="466" t="s">
        <v>256</v>
      </c>
      <c r="D18" s="521"/>
      <c r="E18" s="522" t="str">
        <f>IF(D18*14=0,"",D18*14)</f>
        <v/>
      </c>
      <c r="F18" s="521"/>
      <c r="G18" s="522" t="str">
        <f>IF(F18*14=0,"",F18*14)</f>
        <v/>
      </c>
      <c r="H18" s="521"/>
      <c r="I18" s="523"/>
      <c r="J18" s="524"/>
      <c r="K18" s="522" t="str">
        <f>IF(J18*14=0,"",J18*14)</f>
        <v/>
      </c>
      <c r="L18" s="521"/>
      <c r="M18" s="522" t="str">
        <f>IF(L18*14=0,"",L18*14)</f>
        <v/>
      </c>
      <c r="N18" s="521"/>
      <c r="O18" s="525"/>
      <c r="P18" s="521"/>
      <c r="Q18" s="522" t="str">
        <f>IF(P18*14=0,"",P18*14)</f>
        <v/>
      </c>
      <c r="R18" s="521"/>
      <c r="S18" s="522" t="str">
        <f>IF(R18*14=0,"",R18*14)</f>
        <v/>
      </c>
      <c r="T18" s="521"/>
      <c r="U18" s="523"/>
      <c r="V18" s="524"/>
      <c r="W18" s="522" t="str">
        <f t="shared" ref="W18:W20" si="23">IF(V18*14=0,"",V18*14)</f>
        <v/>
      </c>
      <c r="X18" s="521"/>
      <c r="Y18" s="522" t="str">
        <f t="shared" si="0"/>
        <v/>
      </c>
      <c r="Z18" s="521"/>
      <c r="AA18" s="525"/>
      <c r="AB18" s="521">
        <v>3</v>
      </c>
      <c r="AC18" s="522">
        <f>IF(AB18*14=0,"",AB18*14)</f>
        <v>42</v>
      </c>
      <c r="AD18" s="521">
        <v>1</v>
      </c>
      <c r="AE18" s="522">
        <f>IF(AD18*14=0,"",AD18*14)</f>
        <v>14</v>
      </c>
      <c r="AF18" s="521">
        <v>5</v>
      </c>
      <c r="AG18" s="523" t="s">
        <v>48</v>
      </c>
      <c r="AH18" s="524"/>
      <c r="AI18" s="522" t="str">
        <f t="shared" si="3"/>
        <v/>
      </c>
      <c r="AJ18" s="521"/>
      <c r="AK18" s="522" t="str">
        <f t="shared" si="4"/>
        <v/>
      </c>
      <c r="AL18" s="521"/>
      <c r="AM18" s="525"/>
      <c r="AN18" s="524"/>
      <c r="AO18" s="522" t="str">
        <f t="shared" si="5"/>
        <v/>
      </c>
      <c r="AP18" s="521"/>
      <c r="AQ18" s="522" t="str">
        <f t="shared" si="6"/>
        <v/>
      </c>
      <c r="AR18" s="521"/>
      <c r="AS18" s="525"/>
      <c r="AT18" s="521"/>
      <c r="AU18" s="522" t="str">
        <f t="shared" si="7"/>
        <v/>
      </c>
      <c r="AV18" s="521"/>
      <c r="AW18" s="522" t="str">
        <f t="shared" si="8"/>
        <v/>
      </c>
      <c r="AX18" s="521"/>
      <c r="AY18" s="521"/>
      <c r="AZ18" s="526">
        <f t="shared" si="9"/>
        <v>3</v>
      </c>
      <c r="BA18" s="522">
        <f t="shared" si="10"/>
        <v>42</v>
      </c>
      <c r="BB18" s="527">
        <f t="shared" si="11"/>
        <v>1</v>
      </c>
      <c r="BC18" s="522">
        <f t="shared" si="12"/>
        <v>14</v>
      </c>
      <c r="BD18" s="527">
        <f t="shared" si="13"/>
        <v>5</v>
      </c>
      <c r="BE18" s="528">
        <f t="shared" si="14"/>
        <v>4</v>
      </c>
      <c r="BF18" s="519" t="s">
        <v>81</v>
      </c>
      <c r="BG18" s="520" t="s">
        <v>257</v>
      </c>
    </row>
    <row r="19" spans="1:59" s="736" customFormat="1" ht="15.75" customHeight="1" x14ac:dyDescent="0.25">
      <c r="A19" s="233" t="s">
        <v>258</v>
      </c>
      <c r="B19" s="480" t="s">
        <v>29</v>
      </c>
      <c r="C19" s="466" t="s">
        <v>259</v>
      </c>
      <c r="D19" s="521"/>
      <c r="E19" s="522" t="str">
        <f>IF(D19*14=0,"",D19*14)</f>
        <v/>
      </c>
      <c r="F19" s="521"/>
      <c r="G19" s="522" t="str">
        <f>IF(F19*14=0,"",F19*14)</f>
        <v/>
      </c>
      <c r="H19" s="521"/>
      <c r="I19" s="523"/>
      <c r="J19" s="524"/>
      <c r="K19" s="522" t="str">
        <f>IF(J19*14=0,"",J19*14)</f>
        <v/>
      </c>
      <c r="L19" s="521"/>
      <c r="M19" s="522" t="str">
        <f>IF(L19*14=0,"",L19*14)</f>
        <v/>
      </c>
      <c r="N19" s="521"/>
      <c r="O19" s="525"/>
      <c r="P19" s="521"/>
      <c r="Q19" s="522" t="str">
        <f>IF(P19*14=0,"",P19*14)</f>
        <v/>
      </c>
      <c r="R19" s="521"/>
      <c r="S19" s="522" t="str">
        <f>IF(R19*14=0,"",R19*14)</f>
        <v/>
      </c>
      <c r="T19" s="521"/>
      <c r="U19" s="523"/>
      <c r="V19" s="524"/>
      <c r="W19" s="522" t="str">
        <f t="shared" si="23"/>
        <v/>
      </c>
      <c r="X19" s="521"/>
      <c r="Y19" s="522" t="str">
        <f t="shared" si="0"/>
        <v/>
      </c>
      <c r="Z19" s="521"/>
      <c r="AA19" s="525"/>
      <c r="AB19" s="521">
        <v>3</v>
      </c>
      <c r="AC19" s="522">
        <f>IF(AB19*14=0,"",AB19*14)</f>
        <v>42</v>
      </c>
      <c r="AD19" s="521">
        <v>1</v>
      </c>
      <c r="AE19" s="522">
        <f>IF(AD19*14=0,"",AD19*14)</f>
        <v>14</v>
      </c>
      <c r="AF19" s="521">
        <v>5</v>
      </c>
      <c r="AG19" s="523" t="s">
        <v>29</v>
      </c>
      <c r="AH19" s="524"/>
      <c r="AI19" s="522" t="str">
        <f t="shared" si="3"/>
        <v/>
      </c>
      <c r="AJ19" s="521"/>
      <c r="AK19" s="522" t="str">
        <f t="shared" si="4"/>
        <v/>
      </c>
      <c r="AL19" s="521"/>
      <c r="AM19" s="525"/>
      <c r="AN19" s="524"/>
      <c r="AO19" s="522" t="str">
        <f t="shared" si="5"/>
        <v/>
      </c>
      <c r="AP19" s="521"/>
      <c r="AQ19" s="522" t="str">
        <f t="shared" si="6"/>
        <v/>
      </c>
      <c r="AR19" s="521"/>
      <c r="AS19" s="525"/>
      <c r="AT19" s="521"/>
      <c r="AU19" s="522" t="str">
        <f t="shared" si="7"/>
        <v/>
      </c>
      <c r="AV19" s="521"/>
      <c r="AW19" s="522" t="str">
        <f t="shared" si="8"/>
        <v/>
      </c>
      <c r="AX19" s="521"/>
      <c r="AY19" s="521"/>
      <c r="AZ19" s="526">
        <f t="shared" si="9"/>
        <v>3</v>
      </c>
      <c r="BA19" s="522">
        <f t="shared" si="10"/>
        <v>42</v>
      </c>
      <c r="BB19" s="527">
        <f t="shared" si="11"/>
        <v>1</v>
      </c>
      <c r="BC19" s="522">
        <f t="shared" si="12"/>
        <v>14</v>
      </c>
      <c r="BD19" s="527">
        <f t="shared" si="13"/>
        <v>5</v>
      </c>
      <c r="BE19" s="528">
        <f t="shared" si="14"/>
        <v>4</v>
      </c>
      <c r="BF19" s="519" t="s">
        <v>81</v>
      </c>
      <c r="BG19" s="520" t="s">
        <v>51</v>
      </c>
    </row>
    <row r="20" spans="1:59" s="736" customFormat="1" ht="15.75" customHeight="1" x14ac:dyDescent="0.25">
      <c r="A20" s="233" t="s">
        <v>328</v>
      </c>
      <c r="B20" s="480" t="s">
        <v>249</v>
      </c>
      <c r="C20" s="466" t="s">
        <v>329</v>
      </c>
      <c r="D20" s="521"/>
      <c r="E20" s="522" t="str">
        <f t="shared" ref="E20" si="24">IF(D20*14=0,"",D20*14)</f>
        <v/>
      </c>
      <c r="F20" s="521"/>
      <c r="G20" s="522" t="str">
        <f t="shared" ref="G20" si="25">IF(F20*14=0,"",F20*14)</f>
        <v/>
      </c>
      <c r="H20" s="521"/>
      <c r="I20" s="523"/>
      <c r="J20" s="524"/>
      <c r="K20" s="522" t="str">
        <f t="shared" ref="K20" si="26">IF(J20*14=0,"",J20*14)</f>
        <v/>
      </c>
      <c r="L20" s="521"/>
      <c r="M20" s="522" t="str">
        <f t="shared" ref="M20" si="27">IF(L20*14=0,"",L20*14)</f>
        <v/>
      </c>
      <c r="N20" s="521"/>
      <c r="O20" s="525"/>
      <c r="P20" s="521"/>
      <c r="Q20" s="522" t="str">
        <f t="shared" ref="Q20" si="28">IF(P20*14=0,"",P20*14)</f>
        <v/>
      </c>
      <c r="R20" s="521"/>
      <c r="S20" s="522" t="str">
        <f t="shared" ref="S20" si="29">IF(R20*14=0,"",R20*14)</f>
        <v/>
      </c>
      <c r="T20" s="521"/>
      <c r="U20" s="523"/>
      <c r="V20" s="524"/>
      <c r="W20" s="522" t="str">
        <f t="shared" si="23"/>
        <v/>
      </c>
      <c r="X20" s="521"/>
      <c r="Y20" s="522" t="str">
        <f t="shared" si="0"/>
        <v/>
      </c>
      <c r="Z20" s="521"/>
      <c r="AA20" s="525"/>
      <c r="AB20" s="521">
        <v>3</v>
      </c>
      <c r="AC20" s="522">
        <f t="shared" ref="AC20" si="30">IF(AB20*14=0,"",AB20*14)</f>
        <v>42</v>
      </c>
      <c r="AD20" s="521">
        <v>1</v>
      </c>
      <c r="AE20" s="522">
        <f t="shared" ref="AE20" si="31">IF(AD20*14=0,"",AD20*14)</f>
        <v>14</v>
      </c>
      <c r="AF20" s="521">
        <v>3</v>
      </c>
      <c r="AG20" s="523" t="s">
        <v>48</v>
      </c>
      <c r="AH20" s="524"/>
      <c r="AI20" s="522" t="str">
        <f t="shared" si="3"/>
        <v/>
      </c>
      <c r="AJ20" s="521"/>
      <c r="AK20" s="522" t="str">
        <f t="shared" si="4"/>
        <v/>
      </c>
      <c r="AL20" s="521"/>
      <c r="AM20" s="525"/>
      <c r="AN20" s="524"/>
      <c r="AO20" s="522" t="str">
        <f t="shared" si="5"/>
        <v/>
      </c>
      <c r="AP20" s="521"/>
      <c r="AQ20" s="522" t="str">
        <f t="shared" si="6"/>
        <v/>
      </c>
      <c r="AR20" s="521"/>
      <c r="AS20" s="525"/>
      <c r="AT20" s="521"/>
      <c r="AU20" s="522" t="str">
        <f t="shared" si="7"/>
        <v/>
      </c>
      <c r="AV20" s="521"/>
      <c r="AW20" s="522" t="str">
        <f t="shared" si="8"/>
        <v/>
      </c>
      <c r="AX20" s="521"/>
      <c r="AY20" s="521"/>
      <c r="AZ20" s="526">
        <f t="shared" si="9"/>
        <v>3</v>
      </c>
      <c r="BA20" s="522">
        <f t="shared" si="10"/>
        <v>42</v>
      </c>
      <c r="BB20" s="527">
        <f t="shared" si="11"/>
        <v>1</v>
      </c>
      <c r="BC20" s="522">
        <f t="shared" si="12"/>
        <v>14</v>
      </c>
      <c r="BD20" s="527">
        <f t="shared" si="13"/>
        <v>3</v>
      </c>
      <c r="BE20" s="528">
        <f t="shared" si="14"/>
        <v>4</v>
      </c>
      <c r="BF20" s="519" t="s">
        <v>81</v>
      </c>
      <c r="BG20" s="520" t="s">
        <v>70</v>
      </c>
    </row>
    <row r="21" spans="1:59" s="736" customFormat="1" ht="15.75" customHeight="1" x14ac:dyDescent="0.25">
      <c r="A21" s="233" t="s">
        <v>330</v>
      </c>
      <c r="B21" s="480" t="s">
        <v>249</v>
      </c>
      <c r="C21" s="466" t="s">
        <v>331</v>
      </c>
      <c r="D21" s="521"/>
      <c r="E21" s="522" t="str">
        <f>IF(D21*14=0,"",D21*14)</f>
        <v/>
      </c>
      <c r="F21" s="521"/>
      <c r="G21" s="522" t="str">
        <f>IF(F21*14=0,"",F21*14)</f>
        <v/>
      </c>
      <c r="H21" s="521"/>
      <c r="I21" s="523"/>
      <c r="J21" s="524"/>
      <c r="K21" s="522" t="str">
        <f>IF(J21*14=0,"",J21*14)</f>
        <v/>
      </c>
      <c r="L21" s="521"/>
      <c r="M21" s="522" t="str">
        <f>IF(L21*14=0,"",L21*14)</f>
        <v/>
      </c>
      <c r="N21" s="521"/>
      <c r="O21" s="525"/>
      <c r="P21" s="521"/>
      <c r="Q21" s="522" t="str">
        <f>IF(P21*14=0,"",P21*14)</f>
        <v/>
      </c>
      <c r="R21" s="521"/>
      <c r="S21" s="522" t="str">
        <f>IF(R21*14=0,"",R21*14)</f>
        <v/>
      </c>
      <c r="T21" s="521"/>
      <c r="U21" s="523"/>
      <c r="V21" s="524"/>
      <c r="W21" s="522" t="str">
        <f>IF(V21*14=0,"",V21*14)</f>
        <v/>
      </c>
      <c r="X21" s="521"/>
      <c r="Y21" s="522" t="str">
        <f>IF(X21*14=0,"",X21*14)</f>
        <v/>
      </c>
      <c r="Z21" s="521"/>
      <c r="AA21" s="525"/>
      <c r="AB21" s="521">
        <v>3</v>
      </c>
      <c r="AC21" s="522">
        <f>IF(AB21*14=0,"",AB21*14)</f>
        <v>42</v>
      </c>
      <c r="AD21" s="521">
        <v>1</v>
      </c>
      <c r="AE21" s="522">
        <f>IF(AD21*14=0,"",AD21*14)</f>
        <v>14</v>
      </c>
      <c r="AF21" s="521">
        <v>3</v>
      </c>
      <c r="AG21" s="523" t="s">
        <v>271</v>
      </c>
      <c r="AH21" s="524"/>
      <c r="AI21" s="522" t="str">
        <f>IF(AH21*14=0,"",AH21*14)</f>
        <v/>
      </c>
      <c r="AJ21" s="521"/>
      <c r="AK21" s="522" t="str">
        <f>IF(AJ21*14=0,"",AJ21*14)</f>
        <v/>
      </c>
      <c r="AL21" s="521"/>
      <c r="AM21" s="525"/>
      <c r="AN21" s="524"/>
      <c r="AO21" s="522" t="str">
        <f>IF(AN21*14=0,"",AN21*14)</f>
        <v/>
      </c>
      <c r="AP21" s="521"/>
      <c r="AQ21" s="522" t="str">
        <f>IF(AP21*14=0,"",AP21*14)</f>
        <v/>
      </c>
      <c r="AR21" s="521"/>
      <c r="AS21" s="525"/>
      <c r="AT21" s="521"/>
      <c r="AU21" s="522" t="str">
        <f>IF(AT21*14=0,"",AT21*14)</f>
        <v/>
      </c>
      <c r="AV21" s="521"/>
      <c r="AW21" s="522" t="str">
        <f>IF(AV21*14=0,"",AV21*14)</f>
        <v/>
      </c>
      <c r="AX21" s="521"/>
      <c r="AY21" s="521"/>
      <c r="AZ21" s="526">
        <f t="shared" si="9"/>
        <v>3</v>
      </c>
      <c r="BA21" s="522">
        <f t="shared" si="10"/>
        <v>42</v>
      </c>
      <c r="BB21" s="527">
        <f t="shared" si="11"/>
        <v>1</v>
      </c>
      <c r="BC21" s="522">
        <f t="shared" si="12"/>
        <v>14</v>
      </c>
      <c r="BD21" s="527">
        <f t="shared" si="13"/>
        <v>3</v>
      </c>
      <c r="BE21" s="528">
        <f t="shared" si="14"/>
        <v>4</v>
      </c>
      <c r="BF21" s="519" t="s">
        <v>81</v>
      </c>
      <c r="BG21" s="520" t="s">
        <v>51</v>
      </c>
    </row>
    <row r="22" spans="1:59" s="736" customFormat="1" ht="15.75" customHeight="1" x14ac:dyDescent="0.25">
      <c r="A22" s="233" t="s">
        <v>269</v>
      </c>
      <c r="B22" s="480" t="s">
        <v>29</v>
      </c>
      <c r="C22" s="466" t="s">
        <v>270</v>
      </c>
      <c r="D22" s="521"/>
      <c r="E22" s="522" t="str">
        <f t="shared" ref="E22" si="32">IF(D22*14=0,"",D22*14)</f>
        <v/>
      </c>
      <c r="F22" s="521"/>
      <c r="G22" s="522" t="str">
        <f t="shared" ref="G22" si="33">IF(F22*14=0,"",F22*14)</f>
        <v/>
      </c>
      <c r="H22" s="521"/>
      <c r="I22" s="523"/>
      <c r="J22" s="524"/>
      <c r="K22" s="522" t="str">
        <f t="shared" ref="K22" si="34">IF(J22*14=0,"",J22*14)</f>
        <v/>
      </c>
      <c r="L22" s="521"/>
      <c r="M22" s="522" t="str">
        <f t="shared" ref="M22" si="35">IF(L22*14=0,"",L22*14)</f>
        <v/>
      </c>
      <c r="N22" s="521"/>
      <c r="O22" s="525"/>
      <c r="P22" s="521"/>
      <c r="Q22" s="522" t="str">
        <f t="shared" ref="Q22" si="36">IF(P22*14=0,"",P22*14)</f>
        <v/>
      </c>
      <c r="R22" s="521"/>
      <c r="S22" s="522" t="str">
        <f t="shared" ref="S22" si="37">IF(R22*14=0,"",R22*14)</f>
        <v/>
      </c>
      <c r="T22" s="521"/>
      <c r="U22" s="523"/>
      <c r="V22" s="524"/>
      <c r="W22" s="522" t="str">
        <f t="shared" ref="W22" si="38">IF(V22*14=0,"",V22*14)</f>
        <v/>
      </c>
      <c r="X22" s="521"/>
      <c r="Y22" s="522" t="str">
        <f t="shared" ref="Y22" si="39">IF(X22*14=0,"",X22*14)</f>
        <v/>
      </c>
      <c r="Z22" s="521"/>
      <c r="AA22" s="525"/>
      <c r="AB22" s="521">
        <v>3</v>
      </c>
      <c r="AC22" s="522">
        <f t="shared" ref="AC22" si="40">IF(AB22*14=0,"",AB22*14)</f>
        <v>42</v>
      </c>
      <c r="AD22" s="521">
        <v>2</v>
      </c>
      <c r="AE22" s="522">
        <f t="shared" ref="AE22" si="41">IF(AD22*14=0,"",AD22*14)</f>
        <v>28</v>
      </c>
      <c r="AF22" s="521">
        <v>6</v>
      </c>
      <c r="AG22" s="523" t="s">
        <v>271</v>
      </c>
      <c r="AH22" s="524"/>
      <c r="AI22" s="522" t="str">
        <f>IF(AH22*14=0,"",AH22*14)</f>
        <v/>
      </c>
      <c r="AJ22" s="521"/>
      <c r="AK22" s="522" t="str">
        <f>IF(AJ22*14=0,"",AJ22*14)</f>
        <v/>
      </c>
      <c r="AL22" s="521"/>
      <c r="AM22" s="525"/>
      <c r="AN22" s="524"/>
      <c r="AO22" s="522" t="str">
        <f t="shared" ref="AO22" si="42">IF(AN22*14=0,"",AN22*14)</f>
        <v/>
      </c>
      <c r="AP22" s="521"/>
      <c r="AQ22" s="522" t="str">
        <f t="shared" ref="AQ22" si="43">IF(AP22*14=0,"",AP22*14)</f>
        <v/>
      </c>
      <c r="AR22" s="521"/>
      <c r="AS22" s="525"/>
      <c r="AT22" s="521"/>
      <c r="AU22" s="522" t="str">
        <f t="shared" ref="AU22" si="44">IF(AT22*14=0,"",AT22*14)</f>
        <v/>
      </c>
      <c r="AV22" s="521"/>
      <c r="AW22" s="522" t="str">
        <f t="shared" ref="AW22" si="45">IF(AV22*14=0,"",AV22*14)</f>
        <v/>
      </c>
      <c r="AX22" s="521"/>
      <c r="AY22" s="521"/>
      <c r="AZ22" s="526">
        <f>IF(D22+J22+P22+V22+AB22+AH22+AN22+AT22=0,"",D22+J22+P22+V22+AB22+AH22+AN22+AT22)</f>
        <v>3</v>
      </c>
      <c r="BA22" s="522">
        <f t="shared" si="10"/>
        <v>42</v>
      </c>
      <c r="BB22" s="527">
        <f>IF(F22+L22+R22+X22+AD22+AJ22+AP22+AV22=0,"",F22+L22+R22+X22+AD22+AJ22+AP22+AV22)</f>
        <v>2</v>
      </c>
      <c r="BC22" s="522">
        <f t="shared" si="12"/>
        <v>28</v>
      </c>
      <c r="BD22" s="527">
        <f t="shared" si="13"/>
        <v>6</v>
      </c>
      <c r="BE22" s="528">
        <f t="shared" si="14"/>
        <v>5</v>
      </c>
      <c r="BF22" s="519" t="s">
        <v>81</v>
      </c>
      <c r="BG22" s="520" t="s">
        <v>98</v>
      </c>
    </row>
    <row r="23" spans="1:59" s="736" customFormat="1" ht="15.75" customHeight="1" x14ac:dyDescent="0.25">
      <c r="A23" s="233" t="s">
        <v>276</v>
      </c>
      <c r="B23" s="480" t="s">
        <v>29</v>
      </c>
      <c r="C23" s="466" t="s">
        <v>277</v>
      </c>
      <c r="D23" s="521"/>
      <c r="E23" s="522" t="str">
        <f>IF(D23*14=0,"",D23*14)</f>
        <v/>
      </c>
      <c r="F23" s="521"/>
      <c r="G23" s="522" t="str">
        <f>IF(F23*14=0,"",F23*14)</f>
        <v/>
      </c>
      <c r="H23" s="521"/>
      <c r="I23" s="523"/>
      <c r="J23" s="524"/>
      <c r="K23" s="522" t="str">
        <f>IF(J23*14=0,"",J23*14)</f>
        <v/>
      </c>
      <c r="L23" s="521"/>
      <c r="M23" s="522" t="str">
        <f>IF(L23*14=0,"",L23*14)</f>
        <v/>
      </c>
      <c r="N23" s="521"/>
      <c r="O23" s="525"/>
      <c r="P23" s="521"/>
      <c r="Q23" s="522" t="str">
        <f>IF(P23*14=0,"",P23*14)</f>
        <v/>
      </c>
      <c r="R23" s="521"/>
      <c r="S23" s="522" t="str">
        <f>IF(R23*14=0,"",R23*14)</f>
        <v/>
      </c>
      <c r="T23" s="521"/>
      <c r="U23" s="523"/>
      <c r="V23" s="524"/>
      <c r="W23" s="522" t="str">
        <f>IF(V23*14=0,"",V23*14)</f>
        <v/>
      </c>
      <c r="X23" s="521"/>
      <c r="Y23" s="522" t="str">
        <f>IF(X23*14=0,"",X23*14)</f>
        <v/>
      </c>
      <c r="Z23" s="521"/>
      <c r="AA23" s="525"/>
      <c r="AB23" s="521">
        <v>2</v>
      </c>
      <c r="AC23" s="522">
        <f>IF(AB23*14=0,"",AB23*14)</f>
        <v>28</v>
      </c>
      <c r="AD23" s="521"/>
      <c r="AE23" s="522" t="str">
        <f>IF(AD23*14=0,"",AD23*14)</f>
        <v/>
      </c>
      <c r="AF23" s="521">
        <v>2</v>
      </c>
      <c r="AG23" s="523" t="s">
        <v>48</v>
      </c>
      <c r="AH23" s="524"/>
      <c r="AI23" s="522" t="str">
        <f>IF(AH23*14=0,"",AH23*14)</f>
        <v/>
      </c>
      <c r="AJ23" s="521"/>
      <c r="AK23" s="522" t="str">
        <f>IF(AJ23*14=0,"",AJ23*14)</f>
        <v/>
      </c>
      <c r="AL23" s="521"/>
      <c r="AM23" s="525"/>
      <c r="AN23" s="524"/>
      <c r="AO23" s="522" t="str">
        <f>IF(AN23*14=0,"",AN23*14)</f>
        <v/>
      </c>
      <c r="AP23" s="521"/>
      <c r="AQ23" s="522" t="str">
        <f>IF(AP23*14=0,"",AP23*14)</f>
        <v/>
      </c>
      <c r="AR23" s="521"/>
      <c r="AS23" s="525"/>
      <c r="AT23" s="521"/>
      <c r="AU23" s="522" t="str">
        <f>IF(AT23*14=0,"",AT23*14)</f>
        <v/>
      </c>
      <c r="AV23" s="521"/>
      <c r="AW23" s="522" t="str">
        <f>IF(AV23*14=0,"",AV23*14)</f>
        <v/>
      </c>
      <c r="AX23" s="521"/>
      <c r="AY23" s="521"/>
      <c r="AZ23" s="526">
        <f>IF(D23+J23+P23+V23+AB23+AH23+AN23+AT23=0,"",D23+J23+P23+V23+AB23+AH23+AN23+AT23)</f>
        <v>2</v>
      </c>
      <c r="BA23" s="522">
        <f>IF((D23+J23+P23+V23+AB23+AH23+AN23+AT23)*14=0,"",(D23+J23+P23+V23+AB23+AH23+AN23+AT23)*14)</f>
        <v>28</v>
      </c>
      <c r="BB23" s="527" t="str">
        <f>IF(F23+L23+R23+X23+AD23+AJ23+AP23+AV23=0,"",F23+L23+R23+X23+AD23+AJ23+AP23+AV23)</f>
        <v/>
      </c>
      <c r="BC23" s="522" t="str">
        <f>IF((L23+F23+R23+X23+AD23+AJ23+AP23+AV23)*14=0,"",(L23+F23+R23+X23+AD23+AJ23+AP23+AV23)*14)</f>
        <v/>
      </c>
      <c r="BD23" s="527">
        <f>IF(N23+H23+T23+Z23+AF23+AL23+AR23+AX23=0,"",N23+H23+T23+Z23+AF23+AL23+AR23+AX23)</f>
        <v>2</v>
      </c>
      <c r="BE23" s="528">
        <f>IF(D23+F23+L23+J23+P23+R23+V23+X23+AB23+AD23+AH23+AJ23+AN23+AP23+AT23+AV23=0,"",D23+F23+L23+J23+P23+R23+V23+X23+AB23+AD23+AH23+AJ23+AN23+AP23+AT23+AV23)</f>
        <v>2</v>
      </c>
      <c r="BF23" s="519" t="s">
        <v>81</v>
      </c>
      <c r="BG23" s="520" t="s">
        <v>56</v>
      </c>
    </row>
    <row r="24" spans="1:59" s="737" customFormat="1" ht="15.75" customHeight="1" x14ac:dyDescent="0.25">
      <c r="A24" s="233" t="s">
        <v>265</v>
      </c>
      <c r="B24" s="480" t="s">
        <v>249</v>
      </c>
      <c r="C24" s="466" t="s">
        <v>266</v>
      </c>
      <c r="D24" s="521"/>
      <c r="E24" s="522" t="str">
        <f>IF(D24*14=0,"",D24*14)</f>
        <v/>
      </c>
      <c r="F24" s="521"/>
      <c r="G24" s="522" t="str">
        <f>IF(F24*14=0,"",F24*14)</f>
        <v/>
      </c>
      <c r="H24" s="521"/>
      <c r="I24" s="523"/>
      <c r="J24" s="524"/>
      <c r="K24" s="522" t="str">
        <f>IF(J24*14=0,"",J24*14)</f>
        <v/>
      </c>
      <c r="L24" s="521"/>
      <c r="M24" s="522" t="str">
        <f>IF(L24*14=0,"",L24*14)</f>
        <v/>
      </c>
      <c r="N24" s="521"/>
      <c r="O24" s="525"/>
      <c r="P24" s="521"/>
      <c r="Q24" s="522" t="str">
        <f>IF(P24*14=0,"",P24*14)</f>
        <v/>
      </c>
      <c r="R24" s="521"/>
      <c r="S24" s="522" t="str">
        <f>IF(R24*14=0,"",R24*14)</f>
        <v/>
      </c>
      <c r="T24" s="521"/>
      <c r="U24" s="523"/>
      <c r="V24" s="524"/>
      <c r="W24" s="522" t="str">
        <f>IF(V24*14=0,"",V24*14)</f>
        <v/>
      </c>
      <c r="X24" s="521"/>
      <c r="Y24" s="522" t="str">
        <f>IF(X24*14=0,"",X24*14)</f>
        <v/>
      </c>
      <c r="Z24" s="521"/>
      <c r="AA24" s="525"/>
      <c r="AB24" s="521">
        <v>1</v>
      </c>
      <c r="AC24" s="522">
        <f>IF(AB24*14=0,"",AB24*14)</f>
        <v>14</v>
      </c>
      <c r="AD24" s="521">
        <v>1</v>
      </c>
      <c r="AE24" s="522">
        <f>IF(AD24*14=0,"",AD24*14)</f>
        <v>14</v>
      </c>
      <c r="AF24" s="521">
        <v>2</v>
      </c>
      <c r="AG24" s="523" t="s">
        <v>48</v>
      </c>
      <c r="AH24" s="524"/>
      <c r="AI24" s="522" t="str">
        <f>IF(AH24*14=0,"",AH24*14)</f>
        <v/>
      </c>
      <c r="AJ24" s="521"/>
      <c r="AK24" s="522" t="str">
        <f>IF(AJ24*14=0,"",AJ24*14)</f>
        <v/>
      </c>
      <c r="AL24" s="521"/>
      <c r="AM24" s="525"/>
      <c r="AN24" s="524"/>
      <c r="AO24" s="522" t="str">
        <f>IF(AN24*14=0,"",AN24*14)</f>
        <v/>
      </c>
      <c r="AP24" s="521"/>
      <c r="AQ24" s="522" t="str">
        <f>IF(AP24*14=0,"",AP24*14)</f>
        <v/>
      </c>
      <c r="AR24" s="521"/>
      <c r="AS24" s="525"/>
      <c r="AT24" s="521"/>
      <c r="AU24" s="522" t="str">
        <f>IF(AT24*14=0,"",AT24*14)</f>
        <v/>
      </c>
      <c r="AV24" s="521"/>
      <c r="AW24" s="522" t="str">
        <f>IF(AV24*14=0,"",AV24*14)</f>
        <v/>
      </c>
      <c r="AX24" s="521"/>
      <c r="AY24" s="521"/>
      <c r="AZ24" s="526">
        <f>IF(D24+J24+P24+V24+AB24+AH24+AN24+AT24=0,"",D24+J24+P24+V24+AB24+AH24+AN24+AT24)</f>
        <v>1</v>
      </c>
      <c r="BA24" s="522">
        <f>IF((D24+J24+P24+V24+AB24+AH24+AN24+AT24)*14=0,"",(D24+J24+P24+V24+AB24+AH24+AN24+AT24)*14)</f>
        <v>14</v>
      </c>
      <c r="BB24" s="527">
        <f>IF(F24+L24+R24+X24+AD24+AJ24+AP24+AV24=0,"",F24+L24+R24+X24+AD24+AJ24+AP24+AV24)</f>
        <v>1</v>
      </c>
      <c r="BC24" s="522">
        <f>IF((L24+F24+R24+X24+AD24+AJ24+AP24+AV24)*14=0,"",(L24+F24+R24+X24+AD24+AJ24+AP24+AV24)*14)</f>
        <v>14</v>
      </c>
      <c r="BD24" s="527">
        <f>IF(N24+H24+T24+Z24+AF24+AL24+AR24+AX24=0,"",N24+H24+T24+Z24+AF24+AL24+AR24+AX24)</f>
        <v>2</v>
      </c>
      <c r="BE24" s="528">
        <f>IF(D24+F24+L24+J24+P24+R24+V24+X24+AB24+AD24+AH24+AJ24+AN24+AP24+AT24+AV24=0,"",D24+F24+L24+J24+P24+R24+V24+X24+AB24+AD24+AH24+AJ24+AN24+AP24+AT24+AV24)</f>
        <v>2</v>
      </c>
      <c r="BF24" s="519" t="s">
        <v>81</v>
      </c>
      <c r="BG24" s="520" t="s">
        <v>267</v>
      </c>
    </row>
    <row r="25" spans="1:59" s="736" customFormat="1" ht="15.75" customHeight="1" x14ac:dyDescent="0.25">
      <c r="A25" s="233" t="s">
        <v>272</v>
      </c>
      <c r="B25" s="480" t="s">
        <v>29</v>
      </c>
      <c r="C25" s="466" t="s">
        <v>352</v>
      </c>
      <c r="D25" s="521"/>
      <c r="E25" s="522" t="str">
        <f t="shared" ref="E25:E26" si="46">IF(D25*14=0,"",D25*14)</f>
        <v/>
      </c>
      <c r="F25" s="521"/>
      <c r="G25" s="522" t="str">
        <f t="shared" ref="G25:G26" si="47">IF(F25*14=0,"",F25*14)</f>
        <v/>
      </c>
      <c r="H25" s="521"/>
      <c r="I25" s="523"/>
      <c r="J25" s="524"/>
      <c r="K25" s="522" t="str">
        <f t="shared" ref="K25:K26" si="48">IF(J25*14=0,"",J25*14)</f>
        <v/>
      </c>
      <c r="L25" s="521"/>
      <c r="M25" s="522" t="str">
        <f t="shared" ref="M25:M26" si="49">IF(L25*14=0,"",L25*14)</f>
        <v/>
      </c>
      <c r="N25" s="521"/>
      <c r="O25" s="525"/>
      <c r="P25" s="521"/>
      <c r="Q25" s="522" t="str">
        <f t="shared" ref="Q25:Q26" si="50">IF(P25*14=0,"",P25*14)</f>
        <v/>
      </c>
      <c r="R25" s="521"/>
      <c r="S25" s="522" t="str">
        <f t="shared" ref="S25:S26" si="51">IF(R25*14=0,"",R25*14)</f>
        <v/>
      </c>
      <c r="T25" s="521"/>
      <c r="U25" s="523"/>
      <c r="V25" s="524"/>
      <c r="W25" s="522" t="str">
        <f t="shared" ref="W25:W28" si="52">IF(V25*14=0,"",V25*14)</f>
        <v/>
      </c>
      <c r="X25" s="521"/>
      <c r="Y25" s="522" t="str">
        <f t="shared" ref="Y25:Y28" si="53">IF(X25*14=0,"",X25*14)</f>
        <v/>
      </c>
      <c r="Z25" s="521"/>
      <c r="AA25" s="525"/>
      <c r="AB25" s="521"/>
      <c r="AC25" s="522" t="str">
        <f t="shared" ref="AC25:AC26" si="54">IF(AB25*14=0,"",AB25*14)</f>
        <v/>
      </c>
      <c r="AD25" s="521"/>
      <c r="AE25" s="522" t="str">
        <f t="shared" ref="AE25:AE26" si="55">IF(AD25*14=0,"",AD25*14)</f>
        <v/>
      </c>
      <c r="AF25" s="521"/>
      <c r="AG25" s="523"/>
      <c r="AH25" s="524">
        <v>1</v>
      </c>
      <c r="AI25" s="522">
        <f t="shared" ref="AI25:AI28" si="56">IF(AH25*14=0,"",AH25*14)</f>
        <v>14</v>
      </c>
      <c r="AJ25" s="521">
        <v>1</v>
      </c>
      <c r="AK25" s="522">
        <f t="shared" ref="AK25:AK28" si="57">IF(AJ25*14=0,"",AJ25*14)</f>
        <v>14</v>
      </c>
      <c r="AL25" s="521">
        <v>2</v>
      </c>
      <c r="AM25" s="525" t="s">
        <v>85</v>
      </c>
      <c r="AN25" s="524"/>
      <c r="AO25" s="522" t="str">
        <f t="shared" ref="AO25:AO28" si="58">IF(AN25*14=0,"",AN25*14)</f>
        <v/>
      </c>
      <c r="AP25" s="521"/>
      <c r="AQ25" s="522" t="str">
        <f t="shared" ref="AQ25:AQ28" si="59">IF(AP25*14=0,"",AP25*14)</f>
        <v/>
      </c>
      <c r="AR25" s="521"/>
      <c r="AS25" s="525"/>
      <c r="AT25" s="521"/>
      <c r="AU25" s="522" t="str">
        <f t="shared" ref="AU25:AU28" si="60">IF(AT25*14=0,"",AT25*14)</f>
        <v/>
      </c>
      <c r="AV25" s="521"/>
      <c r="AW25" s="522" t="str">
        <f t="shared" ref="AW25:AW28" si="61">IF(AV25*14=0,"",AV25*14)</f>
        <v/>
      </c>
      <c r="AX25" s="521"/>
      <c r="AY25" s="521"/>
      <c r="AZ25" s="526">
        <f t="shared" ref="AZ25:AZ26" si="62">IF(D25+J25+P25+V25+AB25+AH25+AN25+AT25=0,"",D25+J25+P25+V25+AB25+AH25+AN25+AT25)</f>
        <v>1</v>
      </c>
      <c r="BA25" s="522">
        <f t="shared" ref="BA25:BA28" si="63">IF((D25+J25+P25+V25+AB25+AH25+AN25+AT25)*14=0,"",(D25+J25+P25+V25+AB25+AH25+AN25+AT25)*14)</f>
        <v>14</v>
      </c>
      <c r="BB25" s="527">
        <f t="shared" ref="BB25:BB26" si="64">IF(F25+L25+R25+X25+AD25+AJ25+AP25+AV25=0,"",F25+L25+R25+X25+AD25+AJ25+AP25+AV25)</f>
        <v>1</v>
      </c>
      <c r="BC25" s="522">
        <f t="shared" ref="BC25:BC28" si="65">IF((L25+F25+R25+X25+AD25+AJ25+AP25+AV25)*14=0,"",(L25+F25+R25+X25+AD25+AJ25+AP25+AV25)*14)</f>
        <v>14</v>
      </c>
      <c r="BD25" s="527">
        <f t="shared" ref="BD25:BD28" si="66">IF(N25+H25+T25+Z25+AF25+AL25+AR25+AX25=0,"",N25+H25+T25+Z25+AF25+AL25+AR25+AX25)</f>
        <v>2</v>
      </c>
      <c r="BE25" s="528">
        <f t="shared" ref="BE25:BE28" si="67">IF(D25+F25+L25+J25+P25+R25+V25+X25+AB25+AD25+AH25+AJ25+AN25+AP25+AT25+AV25=0,"",D25+F25+L25+J25+P25+R25+V25+X25+AB25+AD25+AH25+AJ25+AN25+AP25+AT25+AV25)</f>
        <v>2</v>
      </c>
      <c r="BF25" s="519" t="s">
        <v>81</v>
      </c>
      <c r="BG25" s="520" t="s">
        <v>86</v>
      </c>
    </row>
    <row r="26" spans="1:59" ht="15.75" customHeight="1" x14ac:dyDescent="0.25">
      <c r="A26" s="233" t="s">
        <v>274</v>
      </c>
      <c r="B26" s="480" t="s">
        <v>29</v>
      </c>
      <c r="C26" s="466" t="s">
        <v>275</v>
      </c>
      <c r="D26" s="521"/>
      <c r="E26" s="522" t="str">
        <f t="shared" si="46"/>
        <v/>
      </c>
      <c r="F26" s="521"/>
      <c r="G26" s="522" t="str">
        <f t="shared" si="47"/>
        <v/>
      </c>
      <c r="H26" s="521"/>
      <c r="I26" s="523"/>
      <c r="J26" s="524"/>
      <c r="K26" s="522" t="str">
        <f t="shared" si="48"/>
        <v/>
      </c>
      <c r="L26" s="521"/>
      <c r="M26" s="522" t="str">
        <f t="shared" si="49"/>
        <v/>
      </c>
      <c r="N26" s="521"/>
      <c r="O26" s="525"/>
      <c r="P26" s="521"/>
      <c r="Q26" s="522" t="str">
        <f t="shared" si="50"/>
        <v/>
      </c>
      <c r="R26" s="521"/>
      <c r="S26" s="522" t="str">
        <f t="shared" si="51"/>
        <v/>
      </c>
      <c r="T26" s="521"/>
      <c r="U26" s="523"/>
      <c r="V26" s="524"/>
      <c r="W26" s="522" t="str">
        <f t="shared" si="52"/>
        <v/>
      </c>
      <c r="X26" s="521"/>
      <c r="Y26" s="522" t="str">
        <f t="shared" si="53"/>
        <v/>
      </c>
      <c r="Z26" s="521"/>
      <c r="AA26" s="525"/>
      <c r="AB26" s="521"/>
      <c r="AC26" s="522" t="str">
        <f t="shared" si="54"/>
        <v/>
      </c>
      <c r="AD26" s="521"/>
      <c r="AE26" s="522" t="str">
        <f t="shared" si="55"/>
        <v/>
      </c>
      <c r="AF26" s="521"/>
      <c r="AG26" s="523"/>
      <c r="AH26" s="524">
        <v>1</v>
      </c>
      <c r="AI26" s="522">
        <f t="shared" si="56"/>
        <v>14</v>
      </c>
      <c r="AJ26" s="521">
        <v>4</v>
      </c>
      <c r="AK26" s="522">
        <f t="shared" si="57"/>
        <v>56</v>
      </c>
      <c r="AL26" s="521">
        <v>6</v>
      </c>
      <c r="AM26" s="525" t="s">
        <v>31</v>
      </c>
      <c r="AN26" s="524"/>
      <c r="AO26" s="522" t="str">
        <f t="shared" si="58"/>
        <v/>
      </c>
      <c r="AP26" s="521"/>
      <c r="AQ26" s="522" t="str">
        <f t="shared" si="59"/>
        <v/>
      </c>
      <c r="AR26" s="521"/>
      <c r="AS26" s="525"/>
      <c r="AT26" s="521"/>
      <c r="AU26" s="522" t="str">
        <f t="shared" si="60"/>
        <v/>
      </c>
      <c r="AV26" s="521"/>
      <c r="AW26" s="522" t="str">
        <f t="shared" si="61"/>
        <v/>
      </c>
      <c r="AX26" s="521"/>
      <c r="AY26" s="521"/>
      <c r="AZ26" s="526">
        <f t="shared" si="62"/>
        <v>1</v>
      </c>
      <c r="BA26" s="522">
        <f t="shared" si="63"/>
        <v>14</v>
      </c>
      <c r="BB26" s="527">
        <f t="shared" si="64"/>
        <v>4</v>
      </c>
      <c r="BC26" s="522">
        <f t="shared" si="65"/>
        <v>56</v>
      </c>
      <c r="BD26" s="527">
        <f t="shared" si="66"/>
        <v>6</v>
      </c>
      <c r="BE26" s="528">
        <f t="shared" si="67"/>
        <v>5</v>
      </c>
      <c r="BF26" s="519" t="s">
        <v>81</v>
      </c>
      <c r="BG26" s="520" t="s">
        <v>98</v>
      </c>
    </row>
    <row r="27" spans="1:59" ht="15.75" customHeight="1" x14ac:dyDescent="0.25">
      <c r="A27" s="233" t="s">
        <v>332</v>
      </c>
      <c r="B27" s="480" t="s">
        <v>249</v>
      </c>
      <c r="C27" s="466" t="s">
        <v>333</v>
      </c>
      <c r="D27" s="521"/>
      <c r="E27" s="522" t="s">
        <v>242</v>
      </c>
      <c r="F27" s="521"/>
      <c r="G27" s="522" t="s">
        <v>242</v>
      </c>
      <c r="H27" s="521"/>
      <c r="I27" s="523"/>
      <c r="J27" s="524"/>
      <c r="K27" s="522" t="s">
        <v>242</v>
      </c>
      <c r="L27" s="521"/>
      <c r="M27" s="522" t="s">
        <v>242</v>
      </c>
      <c r="N27" s="521"/>
      <c r="O27" s="525"/>
      <c r="P27" s="521"/>
      <c r="Q27" s="522" t="str">
        <f>IF(P27*14=0,"",P27*14)</f>
        <v/>
      </c>
      <c r="R27" s="521"/>
      <c r="S27" s="522" t="str">
        <f>IF(R27*14=0,"",R27*14)</f>
        <v/>
      </c>
      <c r="T27" s="521"/>
      <c r="U27" s="523"/>
      <c r="V27" s="524"/>
      <c r="W27" s="522" t="str">
        <f t="shared" si="52"/>
        <v/>
      </c>
      <c r="X27" s="521"/>
      <c r="Y27" s="522" t="str">
        <f t="shared" si="53"/>
        <v/>
      </c>
      <c r="Z27" s="521"/>
      <c r="AA27" s="525"/>
      <c r="AB27" s="521"/>
      <c r="AC27" s="522" t="str">
        <f>IF(AB27*14=0,"",AB27*14)</f>
        <v/>
      </c>
      <c r="AD27" s="521"/>
      <c r="AE27" s="522" t="str">
        <f>IF(AD27*14=0,"",AD27*14)</f>
        <v/>
      </c>
      <c r="AF27" s="521"/>
      <c r="AG27" s="523"/>
      <c r="AH27" s="524">
        <v>2</v>
      </c>
      <c r="AI27" s="522">
        <f t="shared" si="56"/>
        <v>28</v>
      </c>
      <c r="AJ27" s="521">
        <v>2</v>
      </c>
      <c r="AK27" s="522">
        <f t="shared" si="57"/>
        <v>28</v>
      </c>
      <c r="AL27" s="521">
        <v>5</v>
      </c>
      <c r="AM27" s="525" t="s">
        <v>31</v>
      </c>
      <c r="AN27" s="524"/>
      <c r="AO27" s="522" t="str">
        <f t="shared" si="58"/>
        <v/>
      </c>
      <c r="AP27" s="521"/>
      <c r="AQ27" s="522" t="str">
        <f t="shared" si="59"/>
        <v/>
      </c>
      <c r="AR27" s="521"/>
      <c r="AS27" s="525"/>
      <c r="AT27" s="521"/>
      <c r="AU27" s="522" t="str">
        <f t="shared" si="60"/>
        <v/>
      </c>
      <c r="AV27" s="521"/>
      <c r="AW27" s="522" t="str">
        <f t="shared" si="61"/>
        <v/>
      </c>
      <c r="AX27" s="521"/>
      <c r="AY27" s="521"/>
      <c r="AZ27" s="526">
        <f>IF(D27+J27+P27+V27+AB27+AH27+AN27+AT27=0,"",D27+J27+P27+V27+AB27+AH27+AN27+AT27)</f>
        <v>2</v>
      </c>
      <c r="BA27" s="522">
        <f>IF((D27+J27+P27+V27+AB27+AH27+AN27+AT27)*14=0,"",(D27+J27+P27+V27+AB27+AH27+AN27+AT27)*14)</f>
        <v>28</v>
      </c>
      <c r="BB27" s="527">
        <f>IF(F27+L27+R27+X27+AD27+AJ27+AP27+AV27=0,"",F27+L27+R27+X27+AD27+AJ27+AP27+AV27)</f>
        <v>2</v>
      </c>
      <c r="BC27" s="522">
        <f>IF((L27+F27+R27+X27+AD27+AJ27+AP27+AV27)*14=0,"",(L27+F27+R27+X27+AD27+AJ27+AP27+AV27)*14)</f>
        <v>28</v>
      </c>
      <c r="BD27" s="527">
        <f>IF(N27+H27+T27+Z27+AF27+AL27+AR27+AX27=0,"",N27+H27+T27+Z27+AF27+AL27+AR27+AX27)</f>
        <v>5</v>
      </c>
      <c r="BE27" s="528">
        <f>IF(D27+F27+L27+J27+P27+R27+V27+X27+AB27+AD27+AH27+AJ27+AN27+AP27+AT27+AV27=0,"",D27+F27+L27+J27+P27+R27+V27+X27+AB27+AD27+AH27+AJ27+AN27+AP27+AT27+AV27)</f>
        <v>4</v>
      </c>
      <c r="BF27" s="519" t="s">
        <v>81</v>
      </c>
      <c r="BG27" s="520" t="s">
        <v>98</v>
      </c>
    </row>
    <row r="28" spans="1:59" s="736" customFormat="1" ht="15.75" customHeight="1" x14ac:dyDescent="0.25">
      <c r="A28" s="233" t="s">
        <v>353</v>
      </c>
      <c r="B28" s="480" t="s">
        <v>249</v>
      </c>
      <c r="C28" s="466" t="s">
        <v>354</v>
      </c>
      <c r="D28" s="521"/>
      <c r="E28" s="522" t="s">
        <v>242</v>
      </c>
      <c r="F28" s="521"/>
      <c r="G28" s="522" t="s">
        <v>242</v>
      </c>
      <c r="H28" s="521"/>
      <c r="I28" s="523"/>
      <c r="J28" s="524"/>
      <c r="K28" s="522" t="str">
        <f t="shared" ref="K28:K29" si="68">IF(J28*14=0,"",J28*14)</f>
        <v/>
      </c>
      <c r="L28" s="521"/>
      <c r="M28" s="522" t="str">
        <f t="shared" ref="M28:M29" si="69">IF(L28*14=0,"",L28*14)</f>
        <v/>
      </c>
      <c r="N28" s="521"/>
      <c r="O28" s="525"/>
      <c r="P28" s="521"/>
      <c r="Q28" s="522" t="str">
        <f t="shared" ref="Q28:Q30" si="70">IF(P28*14=0,"",P28*14)</f>
        <v/>
      </c>
      <c r="R28" s="521"/>
      <c r="S28" s="522" t="str">
        <f t="shared" ref="S28:S30" si="71">IF(R28*14=0,"",R28*14)</f>
        <v/>
      </c>
      <c r="T28" s="521"/>
      <c r="U28" s="523"/>
      <c r="V28" s="524"/>
      <c r="W28" s="522" t="str">
        <f t="shared" si="52"/>
        <v/>
      </c>
      <c r="X28" s="521"/>
      <c r="Y28" s="522" t="str">
        <f t="shared" si="53"/>
        <v/>
      </c>
      <c r="Z28" s="521"/>
      <c r="AA28" s="525"/>
      <c r="AB28" s="521"/>
      <c r="AC28" s="522" t="str">
        <f t="shared" ref="AC28" si="72">IF(AB28*14=0,"",AB28*14)</f>
        <v/>
      </c>
      <c r="AD28" s="521"/>
      <c r="AE28" s="522" t="str">
        <f t="shared" ref="AE28" si="73">IF(AD28*14=0,"",AD28*14)</f>
        <v/>
      </c>
      <c r="AF28" s="521"/>
      <c r="AG28" s="523"/>
      <c r="AH28" s="524">
        <v>5</v>
      </c>
      <c r="AI28" s="522">
        <f t="shared" si="56"/>
        <v>70</v>
      </c>
      <c r="AJ28" s="521">
        <v>4</v>
      </c>
      <c r="AK28" s="522">
        <f t="shared" si="57"/>
        <v>56</v>
      </c>
      <c r="AL28" s="521">
        <v>5</v>
      </c>
      <c r="AM28" s="525" t="s">
        <v>271</v>
      </c>
      <c r="AN28" s="524"/>
      <c r="AO28" s="522" t="str">
        <f t="shared" si="58"/>
        <v/>
      </c>
      <c r="AP28" s="521"/>
      <c r="AQ28" s="522" t="str">
        <f t="shared" si="59"/>
        <v/>
      </c>
      <c r="AR28" s="521"/>
      <c r="AS28" s="525"/>
      <c r="AT28" s="521"/>
      <c r="AU28" s="522" t="str">
        <f t="shared" si="60"/>
        <v/>
      </c>
      <c r="AV28" s="521"/>
      <c r="AW28" s="522" t="str">
        <f t="shared" si="61"/>
        <v/>
      </c>
      <c r="AX28" s="521"/>
      <c r="AY28" s="521"/>
      <c r="AZ28" s="526">
        <f t="shared" ref="AZ28" si="74">IF(D28+J28+P28+V28+AB28+AH28+AN28+AT28=0,"",D28+J28+P28+V28+AB28+AH28+AN28+AT28)</f>
        <v>5</v>
      </c>
      <c r="BA28" s="522">
        <f t="shared" si="63"/>
        <v>70</v>
      </c>
      <c r="BB28" s="527">
        <f t="shared" ref="BB28" si="75">IF(F28+L28+R28+X28+AD28+AJ28+AP28+AV28=0,"",F28+L28+R28+X28+AD28+AJ28+AP28+AV28)</f>
        <v>4</v>
      </c>
      <c r="BC28" s="522">
        <f t="shared" si="65"/>
        <v>56</v>
      </c>
      <c r="BD28" s="527">
        <f t="shared" si="66"/>
        <v>5</v>
      </c>
      <c r="BE28" s="528">
        <f t="shared" si="67"/>
        <v>9</v>
      </c>
      <c r="BF28" s="519" t="s">
        <v>81</v>
      </c>
      <c r="BG28" s="520" t="s">
        <v>32</v>
      </c>
    </row>
    <row r="29" spans="1:59" s="737" customFormat="1" ht="15.75" customHeight="1" x14ac:dyDescent="0.25">
      <c r="A29" s="233" t="s">
        <v>281</v>
      </c>
      <c r="B29" s="480" t="s">
        <v>249</v>
      </c>
      <c r="C29" s="466" t="s">
        <v>282</v>
      </c>
      <c r="D29" s="521"/>
      <c r="E29" s="522" t="s">
        <v>242</v>
      </c>
      <c r="F29" s="521"/>
      <c r="G29" s="522" t="s">
        <v>242</v>
      </c>
      <c r="H29" s="521"/>
      <c r="I29" s="523"/>
      <c r="J29" s="524"/>
      <c r="K29" s="522" t="str">
        <f t="shared" si="68"/>
        <v/>
      </c>
      <c r="L29" s="521"/>
      <c r="M29" s="522" t="str">
        <f t="shared" si="69"/>
        <v/>
      </c>
      <c r="N29" s="521"/>
      <c r="O29" s="525"/>
      <c r="P29" s="521"/>
      <c r="Q29" s="522" t="str">
        <f t="shared" si="70"/>
        <v/>
      </c>
      <c r="R29" s="521"/>
      <c r="S29" s="522" t="str">
        <f t="shared" si="71"/>
        <v/>
      </c>
      <c r="T29" s="521"/>
      <c r="U29" s="523"/>
      <c r="V29" s="524"/>
      <c r="W29" s="522" t="str">
        <f>IF(V29*14=0,"",V29*14)</f>
        <v/>
      </c>
      <c r="X29" s="521"/>
      <c r="Y29" s="522" t="str">
        <f>IF(X29*14=0,"",X29*14)</f>
        <v/>
      </c>
      <c r="Z29" s="521"/>
      <c r="AA29" s="525"/>
      <c r="AB29" s="521"/>
      <c r="AC29" s="522" t="str">
        <f>IF(AB29*14=0,"",AB29*14)</f>
        <v/>
      </c>
      <c r="AD29" s="521"/>
      <c r="AE29" s="522" t="str">
        <f>IF(AD29*14=0,"",AD29*14)</f>
        <v/>
      </c>
      <c r="AF29" s="521"/>
      <c r="AG29" s="523"/>
      <c r="AH29" s="524">
        <v>1</v>
      </c>
      <c r="AI29" s="522">
        <f>IF(AH29*14=0,"",AH29*14)</f>
        <v>14</v>
      </c>
      <c r="AJ29" s="521">
        <v>1</v>
      </c>
      <c r="AK29" s="522">
        <f>IF(AJ29*14=0,"",AJ29*14)</f>
        <v>14</v>
      </c>
      <c r="AL29" s="521">
        <v>2</v>
      </c>
      <c r="AM29" s="525" t="s">
        <v>48</v>
      </c>
      <c r="AN29" s="524"/>
      <c r="AO29" s="522" t="str">
        <f>IF(AN29*14=0,"",AN29*14)</f>
        <v/>
      </c>
      <c r="AP29" s="521"/>
      <c r="AQ29" s="522" t="str">
        <f>IF(AP29*14=0,"",AP29*14)</f>
        <v/>
      </c>
      <c r="AR29" s="521"/>
      <c r="AS29" s="525"/>
      <c r="AT29" s="521"/>
      <c r="AU29" s="522" t="str">
        <f>IF(AT29*14=0,"",AT29*14)</f>
        <v/>
      </c>
      <c r="AV29" s="521"/>
      <c r="AW29" s="522" t="str">
        <f>IF(AV29*14=0,"",AV29*14)</f>
        <v/>
      </c>
      <c r="AX29" s="521"/>
      <c r="AY29" s="521"/>
      <c r="AZ29" s="526">
        <f>IF(D29+J29+P29+V29+AB29+AH29+AN29+AT29=0,"",D29+J29+P29+V29+AB29+AH29+AN29+AT29)</f>
        <v>1</v>
      </c>
      <c r="BA29" s="522">
        <f>IF((D29+J29+P29+V29+AB29+AH29+AN29+AT29)*14=0,"",(D29+J29+P29+V29+AB29+AH29+AN29+AT29)*14)</f>
        <v>14</v>
      </c>
      <c r="BB29" s="527">
        <f>IF(F29+L29+R29+X29+AD29+AJ29+AP29+AV29=0,"",F29+L29+R29+X29+AD29+AJ29+AP29+AV29)</f>
        <v>1</v>
      </c>
      <c r="BC29" s="522">
        <f>IF((L29+F29+R29+X29+AD29+AJ29+AP29+AV29)*14=0,"",(L29+F29+R29+X29+AD29+AJ29+AP29+AV29)*14)</f>
        <v>14</v>
      </c>
      <c r="BD29" s="527">
        <f>IF(N29+H29+T29+Z29+AF29+AL29+AR29+AX29=0,"",N29+H29+T29+Z29+AF29+AL29+AR29+AX29)</f>
        <v>2</v>
      </c>
      <c r="BE29" s="528">
        <f>IF(D29+F29+L29+J29+P29+R29+V29+X29+AB29+AD29+AH29+AJ29+AN29+AP29+AT29+AV29=0,"",D29+F29+L29+J29+P29+R29+V29+X29+AB29+AD29+AH29+AJ29+AN29+AP29+AT29+AV29)</f>
        <v>2</v>
      </c>
      <c r="BF29" s="519" t="s">
        <v>81</v>
      </c>
      <c r="BG29" s="520" t="s">
        <v>267</v>
      </c>
    </row>
    <row r="30" spans="1:59" s="736" customFormat="1" ht="15.75" customHeight="1" x14ac:dyDescent="0.25">
      <c r="A30" s="233" t="s">
        <v>336</v>
      </c>
      <c r="B30" s="480" t="s">
        <v>249</v>
      </c>
      <c r="C30" s="466" t="s">
        <v>337</v>
      </c>
      <c r="D30" s="521"/>
      <c r="E30" s="522" t="s">
        <v>242</v>
      </c>
      <c r="F30" s="521"/>
      <c r="G30" s="522" t="s">
        <v>242</v>
      </c>
      <c r="H30" s="521"/>
      <c r="I30" s="523"/>
      <c r="J30" s="524"/>
      <c r="K30" s="522" t="s">
        <v>242</v>
      </c>
      <c r="L30" s="521"/>
      <c r="M30" s="522" t="s">
        <v>242</v>
      </c>
      <c r="N30" s="521"/>
      <c r="O30" s="525"/>
      <c r="P30" s="521"/>
      <c r="Q30" s="522" t="str">
        <f t="shared" si="70"/>
        <v/>
      </c>
      <c r="R30" s="521"/>
      <c r="S30" s="522" t="str">
        <f t="shared" si="71"/>
        <v/>
      </c>
      <c r="T30" s="521"/>
      <c r="U30" s="523"/>
      <c r="V30" s="524"/>
      <c r="W30" s="522" t="str">
        <f t="shared" ref="W30:W36" si="76">IF(V30*14=0,"",V30*14)</f>
        <v/>
      </c>
      <c r="X30" s="521"/>
      <c r="Y30" s="522" t="str">
        <f t="shared" ref="Y30:Y36" si="77">IF(X30*14=0,"",X30*14)</f>
        <v/>
      </c>
      <c r="Z30" s="521"/>
      <c r="AA30" s="525"/>
      <c r="AB30" s="521"/>
      <c r="AC30" s="522" t="str">
        <f t="shared" ref="AC30:AC36" si="78">IF(AB30*14=0,"",AB30*14)</f>
        <v/>
      </c>
      <c r="AD30" s="521"/>
      <c r="AE30" s="522" t="str">
        <f t="shared" ref="AE30:AE36" si="79">IF(AD30*14=0,"",AD30*14)</f>
        <v/>
      </c>
      <c r="AF30" s="521"/>
      <c r="AG30" s="523"/>
      <c r="AH30" s="524"/>
      <c r="AI30" s="522" t="str">
        <f t="shared" ref="AI30" si="80">IF(AH30*14=0,"",AH30*14)</f>
        <v/>
      </c>
      <c r="AJ30" s="521">
        <v>4</v>
      </c>
      <c r="AK30" s="522">
        <f t="shared" ref="AK30" si="81">IF(AJ30*14=0,"",AJ30*14)</f>
        <v>56</v>
      </c>
      <c r="AL30" s="521">
        <v>5</v>
      </c>
      <c r="AM30" s="525" t="s">
        <v>31</v>
      </c>
      <c r="AN30" s="524"/>
      <c r="AO30" s="522" t="str">
        <f t="shared" ref="AO30:AO36" si="82">IF(AN30*14=0,"",AN30*14)</f>
        <v/>
      </c>
      <c r="AP30" s="521"/>
      <c r="AQ30" s="522" t="str">
        <f t="shared" ref="AQ30" si="83">IF(AP30*14=0,"",AP30*14)</f>
        <v/>
      </c>
      <c r="AR30" s="521"/>
      <c r="AS30" s="525"/>
      <c r="AT30" s="521"/>
      <c r="AU30" s="522" t="str">
        <f t="shared" ref="AU30" si="84">IF(AT30*14=0,"",AT30*14)</f>
        <v/>
      </c>
      <c r="AV30" s="521"/>
      <c r="AW30" s="522" t="str">
        <f t="shared" ref="AW30" si="85">IF(AV30*14=0,"",AV30*14)</f>
        <v/>
      </c>
      <c r="AX30" s="521"/>
      <c r="AY30" s="521"/>
      <c r="AZ30" s="526" t="str">
        <f>IF(D30+J30+P30+V30+AB30+AH30+AN30+AT30=0,"",D30+J30+P30+V30+AB30+AH30+AN30+AT30)</f>
        <v/>
      </c>
      <c r="BA30" s="522" t="str">
        <f>IF((D30+J30+P30+V30+AB30+AH30+AN30+AT30)*14=0,"",(D30+J30+P30+V30+AB30+AH30+AN30+AT30)*14)</f>
        <v/>
      </c>
      <c r="BB30" s="527">
        <f>IF(F30+L30+R30+X30+AD30+AJ30+AP30+AV30=0,"",F30+L30+R30+X30+AD30+AJ30+AP30+AV30)</f>
        <v>4</v>
      </c>
      <c r="BC30" s="522">
        <f>IF((L30+F30+R30+X30+AD30+AJ30+AP30+AV30)*14=0,"",(L30+F30+R30+X30+AD30+AJ30+AP30+AV30)*14)</f>
        <v>56</v>
      </c>
      <c r="BD30" s="527">
        <f>IF(N30+H30+T30+Z30+AF30+AL30+AR30+AX30=0,"",N30+H30+T30+Z30+AF30+AL30+AR30+AX30)</f>
        <v>5</v>
      </c>
      <c r="BE30" s="528">
        <f>IF(D30+F30+L30+J30+P30+R30+V30+X30+AB30+AD30+AH30+AJ30+AN30+AP30+AT30+AV30=0,"",D30+F30+L30+J30+P30+R30+V30+X30+AB30+AD30+AH30+AJ30+AN30+AP30+AT30+AV30)</f>
        <v>4</v>
      </c>
      <c r="BF30" s="519" t="s">
        <v>81</v>
      </c>
      <c r="BG30" s="520" t="s">
        <v>131</v>
      </c>
    </row>
    <row r="31" spans="1:59" x14ac:dyDescent="0.25">
      <c r="A31" s="233"/>
      <c r="B31" s="480" t="s">
        <v>102</v>
      </c>
      <c r="C31" s="466" t="s">
        <v>283</v>
      </c>
      <c r="D31" s="521"/>
      <c r="E31" s="522" t="s">
        <v>242</v>
      </c>
      <c r="F31" s="521"/>
      <c r="G31" s="522" t="s">
        <v>242</v>
      </c>
      <c r="H31" s="521"/>
      <c r="I31" s="523"/>
      <c r="J31" s="524"/>
      <c r="K31" s="522" t="s">
        <v>242</v>
      </c>
      <c r="L31" s="521"/>
      <c r="M31" s="522" t="s">
        <v>242</v>
      </c>
      <c r="N31" s="521"/>
      <c r="O31" s="525"/>
      <c r="P31" s="521"/>
      <c r="Q31" s="522" t="str">
        <f>IF(P31*14=0,"",P31*14)</f>
        <v/>
      </c>
      <c r="R31" s="521"/>
      <c r="S31" s="522" t="str">
        <f>IF(R31*14=0,"",R31*14)</f>
        <v/>
      </c>
      <c r="T31" s="521"/>
      <c r="U31" s="523"/>
      <c r="V31" s="524"/>
      <c r="W31" s="522" t="str">
        <f t="shared" si="76"/>
        <v/>
      </c>
      <c r="X31" s="521"/>
      <c r="Y31" s="522" t="str">
        <f t="shared" si="77"/>
        <v/>
      </c>
      <c r="Z31" s="521"/>
      <c r="AA31" s="525"/>
      <c r="AB31" s="521"/>
      <c r="AC31" s="522" t="str">
        <f t="shared" si="78"/>
        <v/>
      </c>
      <c r="AD31" s="521"/>
      <c r="AE31" s="522" t="str">
        <f t="shared" si="79"/>
        <v/>
      </c>
      <c r="AF31" s="521"/>
      <c r="AG31" s="523"/>
      <c r="AH31" s="524">
        <v>1</v>
      </c>
      <c r="AI31" s="522">
        <f>IF(AH31*14=0,"",AH31*14)</f>
        <v>14</v>
      </c>
      <c r="AJ31" s="521">
        <v>1</v>
      </c>
      <c r="AK31" s="522">
        <f>IF(AJ31*14=0,"",AJ31*14)</f>
        <v>14</v>
      </c>
      <c r="AL31" s="521">
        <v>3</v>
      </c>
      <c r="AM31" s="525" t="s">
        <v>48</v>
      </c>
      <c r="AN31" s="524"/>
      <c r="AO31" s="522" t="str">
        <f t="shared" si="82"/>
        <v/>
      </c>
      <c r="AP31" s="521"/>
      <c r="AQ31" s="522" t="str">
        <f>IF(AP31*14=0,"",AP31*14)</f>
        <v/>
      </c>
      <c r="AR31" s="521"/>
      <c r="AS31" s="525"/>
      <c r="AT31" s="521"/>
      <c r="AU31" s="522" t="str">
        <f>IF(AT31*14=0,"",AT31*14)</f>
        <v/>
      </c>
      <c r="AV31" s="521"/>
      <c r="AW31" s="522" t="str">
        <f>IF(AV31*14=0,"",AV31*14)</f>
        <v/>
      </c>
      <c r="AX31" s="521"/>
      <c r="AY31" s="521"/>
      <c r="AZ31" s="526">
        <f>IF(D31+J31+P31+V31+AB31+AH31+AN31+AT31=0,"",D31+J31+P31+V31+AB31+AH31+AN31+AT31)</f>
        <v>1</v>
      </c>
      <c r="BA31" s="522">
        <f>IF((D31+J31+P31+V31+AB31+AH31+AN31+AT31)*14=0,"",(D31+J31+P31+V31+AB31+AH31+AN31+AT31)*14)</f>
        <v>14</v>
      </c>
      <c r="BB31" s="527">
        <f>IF(F31+L31+R31+X31+AD31+AJ31+AP31+AV31=0,"",F31+L31+R31+X31+AD31+AJ31+AP31+AV31)</f>
        <v>1</v>
      </c>
      <c r="BC31" s="522">
        <f>IF((L31+F31+R31+X31+AD31+AJ31+AP31+AV31)*14=0,"",(L31+F31+R31+X31+AD31+AJ31+AP31+AV31)*14)</f>
        <v>14</v>
      </c>
      <c r="BD31" s="527">
        <f>IF(N31+H31+T31+Z31+AF31+AL31+AR31+AX31=0,"",N31+H31+T31+Z31+AF31+AL31+AR31+AX31)</f>
        <v>3</v>
      </c>
      <c r="BE31" s="528">
        <f>IF(D31+F31+L31+J31+P31+R31+V31+X31+AB31+AD31+AH31+AJ31+AN31+AP31+AT31+AV31=0,"",D31+F31+L31+J31+P31+R31+V31+X31+AB31+AD31+AH31+AJ31+AN31+AP31+AT31+AV31)</f>
        <v>2</v>
      </c>
      <c r="BF31" s="519"/>
      <c r="BG31" s="520"/>
    </row>
    <row r="32" spans="1:59" s="736" customFormat="1" x14ac:dyDescent="0.25">
      <c r="A32" s="233" t="s">
        <v>338</v>
      </c>
      <c r="B32" s="480" t="s">
        <v>249</v>
      </c>
      <c r="C32" s="466" t="s">
        <v>179</v>
      </c>
      <c r="D32" s="521"/>
      <c r="E32" s="522"/>
      <c r="F32" s="521"/>
      <c r="G32" s="522"/>
      <c r="H32" s="521"/>
      <c r="I32" s="523"/>
      <c r="J32" s="524"/>
      <c r="K32" s="522"/>
      <c r="L32" s="521"/>
      <c r="M32" s="522"/>
      <c r="N32" s="521"/>
      <c r="O32" s="525"/>
      <c r="P32" s="521"/>
      <c r="Q32" s="522" t="str">
        <f t="shared" ref="Q32:Q36" si="86">IF(P32*14=0,"",P32*14)</f>
        <v/>
      </c>
      <c r="R32" s="521"/>
      <c r="S32" s="522" t="str">
        <f t="shared" ref="S32:S36" si="87">IF(R32*14=0,"",R32*14)</f>
        <v/>
      </c>
      <c r="T32" s="521"/>
      <c r="U32" s="523"/>
      <c r="V32" s="524"/>
      <c r="W32" s="522" t="str">
        <f t="shared" si="76"/>
        <v/>
      </c>
      <c r="X32" s="521"/>
      <c r="Y32" s="522" t="str">
        <f t="shared" si="77"/>
        <v/>
      </c>
      <c r="Z32" s="521"/>
      <c r="AA32" s="525"/>
      <c r="AB32" s="521"/>
      <c r="AC32" s="522" t="str">
        <f t="shared" si="78"/>
        <v/>
      </c>
      <c r="AD32" s="521"/>
      <c r="AE32" s="522" t="str">
        <f t="shared" si="79"/>
        <v/>
      </c>
      <c r="AF32" s="521"/>
      <c r="AG32" s="523"/>
      <c r="AH32" s="524"/>
      <c r="AI32" s="522" t="str">
        <f t="shared" ref="AI32:AI36" si="88">IF(AH32*14=0,"",AH32*14)</f>
        <v/>
      </c>
      <c r="AJ32" s="521"/>
      <c r="AK32" s="522" t="str">
        <f t="shared" ref="AK32:AK36" si="89">IF(AJ32*14=0,"",AJ32*14)</f>
        <v/>
      </c>
      <c r="AL32" s="521"/>
      <c r="AM32" s="525"/>
      <c r="AN32" s="524">
        <v>2</v>
      </c>
      <c r="AO32" s="522">
        <f t="shared" si="82"/>
        <v>28</v>
      </c>
      <c r="AP32" s="521">
        <v>2</v>
      </c>
      <c r="AQ32" s="522">
        <f>IF(AP32*14=0,"",AP32*14)</f>
        <v>28</v>
      </c>
      <c r="AR32" s="521">
        <v>5</v>
      </c>
      <c r="AS32" s="525" t="s">
        <v>48</v>
      </c>
      <c r="AT32" s="521"/>
      <c r="AU32" s="522" t="str">
        <f>IF(AT32*14=0,"",AT32*14)</f>
        <v/>
      </c>
      <c r="AV32" s="521"/>
      <c r="AW32" s="522" t="str">
        <f>IF(AV32*14=0,"",AV32*14)</f>
        <v/>
      </c>
      <c r="AX32" s="521"/>
      <c r="AY32" s="521"/>
      <c r="AZ32" s="526">
        <f t="shared" ref="AZ32:AZ33" si="90">IF(D32+J32+P32+V32+AB32+AH32+AN32+AT32=0,"",D32+J32+P32+V32+AB32+AH32+AN32+AT32)</f>
        <v>2</v>
      </c>
      <c r="BA32" s="522">
        <f t="shared" ref="BA32:BA33" si="91">IF((D32+J32+P32+V32+AB32+AH32+AN32+AT32)*14=0,"",(D32+J32+P32+V32+AB32+AH32+AN32+AT32)*14)</f>
        <v>28</v>
      </c>
      <c r="BB32" s="527">
        <f t="shared" ref="BB32:BB33" si="92">IF(F32+L32+R32+X32+AD32+AJ32+AP32+AV32=0,"",F32+L32+R32+X32+AD32+AJ32+AP32+AV32)</f>
        <v>2</v>
      </c>
      <c r="BC32" s="522">
        <f t="shared" ref="BC32:BC33" si="93">IF((L32+F32+R32+X32+AD32+AJ32+AP32+AV32)*14=0,"",(L32+F32+R32+X32+AD32+AJ32+AP32+AV32)*14)</f>
        <v>28</v>
      </c>
      <c r="BD32" s="527">
        <f t="shared" ref="BD32:BD33" si="94">IF(N32+H32+T32+Z32+AF32+AL32+AR32+AX32=0,"",N32+H32+T32+Z32+AF32+AL32+AR32+AX32)</f>
        <v>5</v>
      </c>
      <c r="BE32" s="528">
        <f t="shared" ref="BE32:BE33" si="95">IF(D32+F32+L32+J32+P32+R32+V32+X32+AB32+AD32+AH32+AJ32+AN32+AP32+AT32+AV32=0,"",D32+F32+L32+J32+P32+R32+V32+X32+AB32+AD32+AH32+AJ32+AN32+AP32+AT32+AV32)</f>
        <v>4</v>
      </c>
      <c r="BF32" s="519" t="s">
        <v>81</v>
      </c>
      <c r="BG32" s="520" t="s">
        <v>339</v>
      </c>
    </row>
    <row r="33" spans="1:59" s="736" customFormat="1" ht="15.75" customHeight="1" x14ac:dyDescent="0.25">
      <c r="A33" s="233" t="s">
        <v>355</v>
      </c>
      <c r="B33" s="480" t="s">
        <v>249</v>
      </c>
      <c r="C33" s="466" t="s">
        <v>356</v>
      </c>
      <c r="D33" s="521"/>
      <c r="E33" s="522"/>
      <c r="F33" s="521"/>
      <c r="G33" s="522"/>
      <c r="H33" s="521"/>
      <c r="I33" s="523"/>
      <c r="J33" s="524"/>
      <c r="K33" s="522"/>
      <c r="L33" s="521"/>
      <c r="M33" s="522"/>
      <c r="N33" s="521"/>
      <c r="O33" s="525"/>
      <c r="P33" s="521"/>
      <c r="Q33" s="522" t="str">
        <f t="shared" si="86"/>
        <v/>
      </c>
      <c r="R33" s="521"/>
      <c r="S33" s="522" t="str">
        <f t="shared" si="87"/>
        <v/>
      </c>
      <c r="T33" s="521"/>
      <c r="U33" s="523"/>
      <c r="V33" s="524"/>
      <c r="W33" s="522" t="str">
        <f t="shared" si="76"/>
        <v/>
      </c>
      <c r="X33" s="521"/>
      <c r="Y33" s="522" t="str">
        <f t="shared" si="77"/>
        <v/>
      </c>
      <c r="Z33" s="521"/>
      <c r="AA33" s="525"/>
      <c r="AB33" s="521"/>
      <c r="AC33" s="522" t="str">
        <f t="shared" si="78"/>
        <v/>
      </c>
      <c r="AD33" s="521"/>
      <c r="AE33" s="522" t="str">
        <f t="shared" si="79"/>
        <v/>
      </c>
      <c r="AF33" s="521"/>
      <c r="AG33" s="523"/>
      <c r="AH33" s="524"/>
      <c r="AI33" s="522" t="str">
        <f t="shared" si="88"/>
        <v/>
      </c>
      <c r="AJ33" s="521"/>
      <c r="AK33" s="522" t="str">
        <f t="shared" si="89"/>
        <v/>
      </c>
      <c r="AL33" s="521"/>
      <c r="AM33" s="525"/>
      <c r="AN33" s="524"/>
      <c r="AO33" s="522" t="str">
        <f t="shared" si="82"/>
        <v/>
      </c>
      <c r="AP33" s="521">
        <v>13</v>
      </c>
      <c r="AQ33" s="522">
        <f>IF(AP33*14=0,"",AP33*14)</f>
        <v>182</v>
      </c>
      <c r="AR33" s="521">
        <v>13</v>
      </c>
      <c r="AS33" s="525" t="s">
        <v>31</v>
      </c>
      <c r="AT33" s="521"/>
      <c r="AU33" s="522"/>
      <c r="AV33" s="521"/>
      <c r="AW33" s="522"/>
      <c r="AX33" s="521"/>
      <c r="AY33" s="521"/>
      <c r="AZ33" s="526" t="str">
        <f t="shared" si="90"/>
        <v/>
      </c>
      <c r="BA33" s="522" t="str">
        <f t="shared" si="91"/>
        <v/>
      </c>
      <c r="BB33" s="527">
        <f t="shared" si="92"/>
        <v>13</v>
      </c>
      <c r="BC33" s="522">
        <f t="shared" si="93"/>
        <v>182</v>
      </c>
      <c r="BD33" s="527">
        <f t="shared" si="94"/>
        <v>13</v>
      </c>
      <c r="BE33" s="528">
        <f t="shared" si="95"/>
        <v>13</v>
      </c>
      <c r="BF33" s="519" t="s">
        <v>81</v>
      </c>
      <c r="BG33" s="520" t="s">
        <v>357</v>
      </c>
    </row>
    <row r="34" spans="1:59" s="737" customFormat="1" ht="15.75" customHeight="1" x14ac:dyDescent="0.25">
      <c r="A34" s="233" t="s">
        <v>358</v>
      </c>
      <c r="B34" s="480" t="s">
        <v>249</v>
      </c>
      <c r="C34" s="466" t="s">
        <v>359</v>
      </c>
      <c r="D34" s="521"/>
      <c r="E34" s="522" t="str">
        <f t="shared" ref="E34" si="96">IF(D34*14=0,"",D34*14)</f>
        <v/>
      </c>
      <c r="F34" s="521"/>
      <c r="G34" s="522" t="str">
        <f t="shared" ref="G34" si="97">IF(F34*14=0,"",F34*14)</f>
        <v/>
      </c>
      <c r="H34" s="521"/>
      <c r="I34" s="523"/>
      <c r="J34" s="524"/>
      <c r="K34" s="522" t="str">
        <f t="shared" ref="K34" si="98">IF(J34*14=0,"",J34*14)</f>
        <v/>
      </c>
      <c r="L34" s="521"/>
      <c r="M34" s="522" t="str">
        <f t="shared" ref="M34" si="99">IF(L34*14=0,"",L34*14)</f>
        <v/>
      </c>
      <c r="N34" s="521"/>
      <c r="O34" s="525"/>
      <c r="P34" s="521"/>
      <c r="Q34" s="522" t="str">
        <f t="shared" si="86"/>
        <v/>
      </c>
      <c r="R34" s="521"/>
      <c r="S34" s="522" t="str">
        <f t="shared" si="87"/>
        <v/>
      </c>
      <c r="T34" s="521"/>
      <c r="U34" s="523"/>
      <c r="V34" s="524"/>
      <c r="W34" s="522" t="str">
        <f t="shared" si="76"/>
        <v/>
      </c>
      <c r="X34" s="521"/>
      <c r="Y34" s="522" t="str">
        <f t="shared" si="77"/>
        <v/>
      </c>
      <c r="Z34" s="521"/>
      <c r="AA34" s="525"/>
      <c r="AB34" s="521"/>
      <c r="AC34" s="522" t="str">
        <f t="shared" si="78"/>
        <v/>
      </c>
      <c r="AD34" s="521"/>
      <c r="AE34" s="522" t="str">
        <f t="shared" si="79"/>
        <v/>
      </c>
      <c r="AF34" s="521"/>
      <c r="AG34" s="523"/>
      <c r="AH34" s="524"/>
      <c r="AI34" s="522" t="str">
        <f t="shared" si="88"/>
        <v/>
      </c>
      <c r="AJ34" s="521"/>
      <c r="AK34" s="522" t="str">
        <f t="shared" si="89"/>
        <v/>
      </c>
      <c r="AL34" s="521"/>
      <c r="AM34" s="525"/>
      <c r="AN34" s="524"/>
      <c r="AO34" s="522" t="str">
        <f t="shared" si="82"/>
        <v/>
      </c>
      <c r="AP34" s="521">
        <v>7</v>
      </c>
      <c r="AQ34" s="522">
        <f>IF(AP34*14=0,"",AP34*14)</f>
        <v>98</v>
      </c>
      <c r="AR34" s="521">
        <v>8</v>
      </c>
      <c r="AS34" s="525" t="s">
        <v>31</v>
      </c>
      <c r="AT34" s="521"/>
      <c r="AU34" s="522" t="str">
        <f>IF(AT34*14=0,"",AT34*14)</f>
        <v/>
      </c>
      <c r="AV34" s="521"/>
      <c r="AW34" s="522" t="str">
        <f>IF(AV34*14=0,"",AV34*14)</f>
        <v/>
      </c>
      <c r="AX34" s="521"/>
      <c r="AY34" s="521"/>
      <c r="AZ34" s="526" t="str">
        <f>IF(D34+J34+P34+V34+AB34+AH34+AN34+AT34=0,"",D34+J34+P34+V34+AB34+AH34+AN34+AT34)</f>
        <v/>
      </c>
      <c r="BA34" s="522" t="str">
        <f>IF((D34+J34+P34+V34+AB34+AH34+AN34+AT34)*14=0,"",(D34+J34+P34+V34+AB34+AH34+AN34+AT34)*14)</f>
        <v/>
      </c>
      <c r="BB34" s="527">
        <f>IF(F34+L34+R34+X34+AD34+AJ34+AP34+AV34=0,"",F34+L34+R34+X34+AD34+AJ34+AP34+AV34)</f>
        <v>7</v>
      </c>
      <c r="BC34" s="522">
        <f>IF((L34+F34+R34+X34+AD34+AJ34+AP34+AV34)*14=0,"",(L34+F34+R34+X34+AD34+AJ34+AP34+AV34)*14)</f>
        <v>98</v>
      </c>
      <c r="BD34" s="527">
        <f>IF(N34+H34+T34+Z34+AF34+AL34+AR34+AX34=0,"",N34+H34+T34+Z34+AF34+AL34+AR34+AX34)</f>
        <v>8</v>
      </c>
      <c r="BE34" s="528">
        <f>IF(D34+F34+L34+J34+P34+R34+V34+X34+AB34+AD34+AH34+AJ34+AN34+AP34+AT34+AV34=0,"",D34+F34+L34+J34+P34+R34+V34+X34+AB34+AD34+AH34+AJ34+AN34+AP34+AT34+AV34)</f>
        <v>7</v>
      </c>
      <c r="BF34" s="519" t="s">
        <v>81</v>
      </c>
      <c r="BG34" s="520" t="s">
        <v>483</v>
      </c>
    </row>
    <row r="35" spans="1:59" s="115" customFormat="1" ht="15.75" customHeight="1" x14ac:dyDescent="0.25">
      <c r="A35" s="233" t="s">
        <v>292</v>
      </c>
      <c r="B35" s="480" t="s">
        <v>249</v>
      </c>
      <c r="C35" s="259" t="s">
        <v>508</v>
      </c>
      <c r="D35" s="521"/>
      <c r="E35" s="522"/>
      <c r="F35" s="521"/>
      <c r="G35" s="522"/>
      <c r="H35" s="521"/>
      <c r="I35" s="523"/>
      <c r="J35" s="524"/>
      <c r="K35" s="522"/>
      <c r="L35" s="521"/>
      <c r="M35" s="522"/>
      <c r="N35" s="521"/>
      <c r="O35" s="525"/>
      <c r="P35" s="521"/>
      <c r="Q35" s="522" t="str">
        <f t="shared" si="86"/>
        <v/>
      </c>
      <c r="R35" s="521"/>
      <c r="S35" s="522" t="str">
        <f t="shared" si="87"/>
        <v/>
      </c>
      <c r="T35" s="521"/>
      <c r="U35" s="523"/>
      <c r="V35" s="524"/>
      <c r="W35" s="522" t="str">
        <f t="shared" si="76"/>
        <v/>
      </c>
      <c r="X35" s="521"/>
      <c r="Y35" s="522" t="str">
        <f t="shared" si="77"/>
        <v/>
      </c>
      <c r="Z35" s="521"/>
      <c r="AA35" s="525"/>
      <c r="AB35" s="521"/>
      <c r="AC35" s="522" t="str">
        <f t="shared" si="78"/>
        <v/>
      </c>
      <c r="AD35" s="521"/>
      <c r="AE35" s="522" t="str">
        <f t="shared" si="79"/>
        <v/>
      </c>
      <c r="AF35" s="521"/>
      <c r="AG35" s="523"/>
      <c r="AH35" s="524"/>
      <c r="AI35" s="522" t="str">
        <f t="shared" si="88"/>
        <v/>
      </c>
      <c r="AJ35" s="521"/>
      <c r="AK35" s="522" t="str">
        <f t="shared" si="89"/>
        <v/>
      </c>
      <c r="AL35" s="521"/>
      <c r="AM35" s="525"/>
      <c r="AN35" s="524">
        <v>1</v>
      </c>
      <c r="AO35" s="522">
        <f t="shared" si="82"/>
        <v>14</v>
      </c>
      <c r="AP35" s="521">
        <v>1</v>
      </c>
      <c r="AQ35" s="522">
        <f>IF(AP35*14=0,"",AP35*14)</f>
        <v>14</v>
      </c>
      <c r="AR35" s="521">
        <v>2</v>
      </c>
      <c r="AS35" s="525" t="s">
        <v>48</v>
      </c>
      <c r="AT35" s="521"/>
      <c r="AU35" s="522"/>
      <c r="AV35" s="521"/>
      <c r="AW35" s="522"/>
      <c r="AX35" s="521"/>
      <c r="AY35" s="521"/>
      <c r="AZ35" s="526">
        <f t="shared" ref="AZ35:AZ36" si="100">IF(D35+J35+P35+V35+AB35+AH35+AN35+AT35=0,"",D35+J35+P35+V35+AB35+AH35+AN35+AT35)</f>
        <v>1</v>
      </c>
      <c r="BA35" s="522">
        <f t="shared" ref="BA35:BA36" si="101">IF((D35+J35+P35+V35+AB35+AH35+AN35+AT35)*14=0,"",(D35+J35+P35+V35+AB35+AH35+AN35+AT35)*14)</f>
        <v>14</v>
      </c>
      <c r="BB35" s="527">
        <f t="shared" ref="BB35:BB36" si="102">IF(F35+L35+R35+X35+AD35+AJ35+AP35+AV35=0,"",F35+L35+R35+X35+AD35+AJ35+AP35+AV35)</f>
        <v>1</v>
      </c>
      <c r="BC35" s="522">
        <f t="shared" ref="BC35:BC36" si="103">IF((L35+F35+R35+X35+AD35+AJ35+AP35+AV35)*14=0,"",(L35+F35+R35+X35+AD35+AJ35+AP35+AV35)*14)</f>
        <v>14</v>
      </c>
      <c r="BD35" s="527">
        <f t="shared" ref="BD35:BD36" si="104">IF(N35+H35+T35+Z35+AF35+AL35+AR35+AX35=0,"",N35+H35+T35+Z35+AF35+AL35+AR35+AX35)</f>
        <v>2</v>
      </c>
      <c r="BE35" s="528">
        <f t="shared" ref="BE35:BE36" si="105">IF(D35+F35+L35+J35+P35+R35+V35+X35+AB35+AD35+AH35+AJ35+AN35+AP35+AT35+AV35=0,"",D35+F35+L35+J35+P35+R35+V35+X35+AB35+AD35+AH35+AJ35+AN35+AP35+AT35+AV35)</f>
        <v>2</v>
      </c>
      <c r="BF35" s="519" t="s">
        <v>81</v>
      </c>
      <c r="BG35" s="520" t="s">
        <v>267</v>
      </c>
    </row>
    <row r="36" spans="1:59" ht="15.75" customHeight="1" x14ac:dyDescent="0.25">
      <c r="A36" s="233"/>
      <c r="B36" s="480" t="s">
        <v>102</v>
      </c>
      <c r="C36" s="466" t="s">
        <v>293</v>
      </c>
      <c r="D36" s="521"/>
      <c r="E36" s="522" t="str">
        <f>IF(D36*14=0,"",D36*14)</f>
        <v/>
      </c>
      <c r="F36" s="521"/>
      <c r="G36" s="522" t="str">
        <f>IF(F36*14=0,"",F36*14)</f>
        <v/>
      </c>
      <c r="H36" s="521"/>
      <c r="I36" s="523"/>
      <c r="J36" s="524"/>
      <c r="K36" s="522" t="str">
        <f>IF(J36*14=0,"",J36*14)</f>
        <v/>
      </c>
      <c r="L36" s="521"/>
      <c r="M36" s="522" t="str">
        <f>IF(L36*14=0,"",L36*14)</f>
        <v/>
      </c>
      <c r="N36" s="521"/>
      <c r="O36" s="525"/>
      <c r="P36" s="521"/>
      <c r="Q36" s="522" t="str">
        <f t="shared" si="86"/>
        <v/>
      </c>
      <c r="R36" s="521"/>
      <c r="S36" s="522" t="str">
        <f t="shared" si="87"/>
        <v/>
      </c>
      <c r="T36" s="521"/>
      <c r="U36" s="523"/>
      <c r="V36" s="524"/>
      <c r="W36" s="522" t="str">
        <f t="shared" si="76"/>
        <v/>
      </c>
      <c r="X36" s="521"/>
      <c r="Y36" s="522" t="str">
        <f t="shared" si="77"/>
        <v/>
      </c>
      <c r="Z36" s="521"/>
      <c r="AA36" s="525"/>
      <c r="AB36" s="521"/>
      <c r="AC36" s="522" t="str">
        <f t="shared" si="78"/>
        <v/>
      </c>
      <c r="AD36" s="521"/>
      <c r="AE36" s="522" t="str">
        <f t="shared" si="79"/>
        <v/>
      </c>
      <c r="AF36" s="521"/>
      <c r="AG36" s="523"/>
      <c r="AH36" s="524"/>
      <c r="AI36" s="522" t="str">
        <f t="shared" si="88"/>
        <v/>
      </c>
      <c r="AJ36" s="521"/>
      <c r="AK36" s="522" t="str">
        <f t="shared" si="89"/>
        <v/>
      </c>
      <c r="AL36" s="521"/>
      <c r="AM36" s="525"/>
      <c r="AN36" s="524">
        <v>1</v>
      </c>
      <c r="AO36" s="522">
        <f t="shared" si="82"/>
        <v>14</v>
      </c>
      <c r="AP36" s="521">
        <v>1</v>
      </c>
      <c r="AQ36" s="522">
        <f t="shared" ref="AQ36" si="106">IF(AP36*14=0,"",AP36*14)</f>
        <v>14</v>
      </c>
      <c r="AR36" s="521">
        <v>3</v>
      </c>
      <c r="AS36" s="525" t="s">
        <v>48</v>
      </c>
      <c r="AT36" s="521"/>
      <c r="AU36" s="522" t="str">
        <f>IF(AT36*14=0,"",AT36*14)</f>
        <v/>
      </c>
      <c r="AV36" s="521"/>
      <c r="AW36" s="522" t="str">
        <f>IF(AV36*14=0,"",AV36*14)</f>
        <v/>
      </c>
      <c r="AX36" s="521"/>
      <c r="AY36" s="521"/>
      <c r="AZ36" s="526">
        <f t="shared" si="100"/>
        <v>1</v>
      </c>
      <c r="BA36" s="522">
        <f t="shared" si="101"/>
        <v>14</v>
      </c>
      <c r="BB36" s="527">
        <f t="shared" si="102"/>
        <v>1</v>
      </c>
      <c r="BC36" s="522">
        <f t="shared" si="103"/>
        <v>14</v>
      </c>
      <c r="BD36" s="527">
        <f t="shared" si="104"/>
        <v>3</v>
      </c>
      <c r="BE36" s="528">
        <f t="shared" si="105"/>
        <v>2</v>
      </c>
      <c r="BF36" s="519"/>
      <c r="BG36" s="520"/>
    </row>
    <row r="37" spans="1:59" s="756" customFormat="1" ht="15.75" customHeight="1" thickBot="1" x14ac:dyDescent="0.3">
      <c r="A37" s="233" t="s">
        <v>360</v>
      </c>
      <c r="B37" s="480" t="s">
        <v>29</v>
      </c>
      <c r="C37" s="466" t="s">
        <v>361</v>
      </c>
      <c r="D37" s="521"/>
      <c r="E37" s="522"/>
      <c r="F37" s="521"/>
      <c r="G37" s="522"/>
      <c r="H37" s="521"/>
      <c r="I37" s="523"/>
      <c r="J37" s="524"/>
      <c r="K37" s="522"/>
      <c r="L37" s="521"/>
      <c r="M37" s="522"/>
      <c r="N37" s="521"/>
      <c r="O37" s="525"/>
      <c r="P37" s="521"/>
      <c r="Q37" s="522"/>
      <c r="R37" s="521"/>
      <c r="S37" s="522"/>
      <c r="T37" s="521"/>
      <c r="U37" s="523"/>
      <c r="V37" s="524"/>
      <c r="W37" s="522"/>
      <c r="X37" s="521"/>
      <c r="Y37" s="522"/>
      <c r="Z37" s="521"/>
      <c r="AA37" s="525"/>
      <c r="AB37" s="521"/>
      <c r="AC37" s="522"/>
      <c r="AD37" s="521"/>
      <c r="AE37" s="522"/>
      <c r="AF37" s="521"/>
      <c r="AG37" s="523"/>
      <c r="AH37" s="524"/>
      <c r="AI37" s="522"/>
      <c r="AJ37" s="521"/>
      <c r="AK37" s="522"/>
      <c r="AL37" s="521"/>
      <c r="AM37" s="525"/>
      <c r="AN37" s="524"/>
      <c r="AO37" s="522"/>
      <c r="AP37" s="521"/>
      <c r="AQ37" s="522"/>
      <c r="AR37" s="521"/>
      <c r="AS37" s="525"/>
      <c r="AT37" s="521"/>
      <c r="AU37" s="522"/>
      <c r="AV37" s="521">
        <v>40</v>
      </c>
      <c r="AW37" s="522">
        <f t="shared" ref="AW37" si="107">IF(AV37*14=0,"",AV37*14)</f>
        <v>560</v>
      </c>
      <c r="AX37" s="521">
        <v>17</v>
      </c>
      <c r="AY37" s="521" t="s">
        <v>296</v>
      </c>
      <c r="AZ37" s="526" t="str">
        <f t="shared" si="9"/>
        <v/>
      </c>
      <c r="BA37" s="522" t="str">
        <f t="shared" si="10"/>
        <v/>
      </c>
      <c r="BB37" s="527">
        <f t="shared" si="11"/>
        <v>40</v>
      </c>
      <c r="BC37" s="522">
        <f t="shared" si="12"/>
        <v>560</v>
      </c>
      <c r="BD37" s="527">
        <f t="shared" si="13"/>
        <v>17</v>
      </c>
      <c r="BE37" s="528">
        <f t="shared" si="14"/>
        <v>40</v>
      </c>
      <c r="BF37" s="519" t="s">
        <v>81</v>
      </c>
      <c r="BG37" s="520" t="s">
        <v>362</v>
      </c>
    </row>
    <row r="38" spans="1:59" s="195" customFormat="1" ht="15.75" customHeight="1" thickBot="1" x14ac:dyDescent="0.35">
      <c r="A38" s="213"/>
      <c r="B38" s="214"/>
      <c r="C38" s="215" t="s">
        <v>298</v>
      </c>
      <c r="D38" s="90">
        <f>SUM(D12:D37)</f>
        <v>0</v>
      </c>
      <c r="E38" s="91">
        <f>SUM(E12:E37)</f>
        <v>0</v>
      </c>
      <c r="F38" s="91">
        <f>SUM(F12:F37)</f>
        <v>0</v>
      </c>
      <c r="G38" s="91">
        <f>SUM(G12:G37)</f>
        <v>0</v>
      </c>
      <c r="H38" s="91">
        <f>SUM(H12:H37)</f>
        <v>0</v>
      </c>
      <c r="I38" s="92" t="s">
        <v>124</v>
      </c>
      <c r="J38" s="90">
        <f>SUM(J12:J37)</f>
        <v>0</v>
      </c>
      <c r="K38" s="91">
        <f>SUM(K12:K37)</f>
        <v>0</v>
      </c>
      <c r="L38" s="91">
        <f>SUM(L12:L37)</f>
        <v>0</v>
      </c>
      <c r="M38" s="91">
        <f>SUM(M12:M37)</f>
        <v>0</v>
      </c>
      <c r="N38" s="91">
        <f>SUM(N12:N37)</f>
        <v>0</v>
      </c>
      <c r="O38" s="92" t="s">
        <v>124</v>
      </c>
      <c r="P38" s="91">
        <f>SUM(P12:P37)</f>
        <v>0</v>
      </c>
      <c r="Q38" s="91">
        <f>SUM(Q12:Q37)</f>
        <v>6</v>
      </c>
      <c r="R38" s="91">
        <f>SUM(R12:R37)</f>
        <v>0</v>
      </c>
      <c r="S38" s="91">
        <f>SUM(S12:S37)</f>
        <v>22</v>
      </c>
      <c r="T38" s="91">
        <f>SUM(T12:T37)</f>
        <v>2</v>
      </c>
      <c r="U38" s="92" t="s">
        <v>124</v>
      </c>
      <c r="V38" s="90">
        <f>SUM(V12:V37)</f>
        <v>15</v>
      </c>
      <c r="W38" s="91">
        <f>SUM(W12:W37)</f>
        <v>210</v>
      </c>
      <c r="X38" s="91">
        <f>SUM(X12:X37)</f>
        <v>8</v>
      </c>
      <c r="Y38" s="91">
        <f>SUM(Y12:Y37)</f>
        <v>112</v>
      </c>
      <c r="Z38" s="91">
        <f>SUM(Z12:Z37)</f>
        <v>20</v>
      </c>
      <c r="AA38" s="92" t="s">
        <v>124</v>
      </c>
      <c r="AB38" s="90">
        <f>SUM(AB12:AB37)</f>
        <v>18</v>
      </c>
      <c r="AC38" s="91">
        <f>SUM(AC12:AC37)</f>
        <v>252</v>
      </c>
      <c r="AD38" s="91">
        <f>SUM(AD12:AD37)</f>
        <v>7</v>
      </c>
      <c r="AE38" s="91">
        <f>SUM(AE12:AE37)</f>
        <v>98</v>
      </c>
      <c r="AF38" s="91">
        <f>SUM(AF12:AF37)</f>
        <v>26</v>
      </c>
      <c r="AG38" s="92" t="s">
        <v>124</v>
      </c>
      <c r="AH38" s="90">
        <f>SUM(AH12:AH37)</f>
        <v>11</v>
      </c>
      <c r="AI38" s="91">
        <f>SUM(AI12:AI37)</f>
        <v>154</v>
      </c>
      <c r="AJ38" s="91">
        <f>SUM(AJ12:AJ37)</f>
        <v>17</v>
      </c>
      <c r="AK38" s="91">
        <f>SUM(AK12:AK37)</f>
        <v>238</v>
      </c>
      <c r="AL38" s="91">
        <f>SUM(AL12:AL37)</f>
        <v>28</v>
      </c>
      <c r="AM38" s="92" t="s">
        <v>124</v>
      </c>
      <c r="AN38" s="90">
        <f>SUM(AN12:AN37)</f>
        <v>4</v>
      </c>
      <c r="AO38" s="91">
        <f>SUM(AO12:AO37)</f>
        <v>56</v>
      </c>
      <c r="AP38" s="91">
        <f>SUM(AP12:AP37)</f>
        <v>24</v>
      </c>
      <c r="AQ38" s="91">
        <f>SUM(AQ12:AQ37)</f>
        <v>336</v>
      </c>
      <c r="AR38" s="91">
        <f>SUM(AR12:AR37)</f>
        <v>31</v>
      </c>
      <c r="AS38" s="92" t="s">
        <v>124</v>
      </c>
      <c r="AT38" s="90">
        <f>SUM(AT12:AT37)</f>
        <v>0</v>
      </c>
      <c r="AU38" s="91">
        <f>SUM(AU12:AU37)</f>
        <v>0</v>
      </c>
      <c r="AV38" s="91">
        <f>SUM(AV12:AV37)</f>
        <v>40</v>
      </c>
      <c r="AW38" s="91">
        <f>SUM(AW12:AW37)</f>
        <v>560</v>
      </c>
      <c r="AX38" s="91">
        <f>SUM(AX12:AX37)</f>
        <v>17</v>
      </c>
      <c r="AY38" s="93" t="s">
        <v>124</v>
      </c>
      <c r="AZ38" s="94">
        <f t="shared" ref="AZ38:BE38" si="108">SUM(AZ12:AZ37)</f>
        <v>48</v>
      </c>
      <c r="BA38" s="91">
        <f t="shared" si="108"/>
        <v>672</v>
      </c>
      <c r="BB38" s="91">
        <f t="shared" si="108"/>
        <v>96</v>
      </c>
      <c r="BC38" s="91">
        <f t="shared" si="108"/>
        <v>1344</v>
      </c>
      <c r="BD38" s="91">
        <f t="shared" si="108"/>
        <v>124</v>
      </c>
      <c r="BE38" s="95">
        <f t="shared" si="108"/>
        <v>144</v>
      </c>
    </row>
    <row r="39" spans="1:59" ht="18.75" customHeight="1" thickBot="1" x14ac:dyDescent="0.35">
      <c r="A39" s="216"/>
      <c r="B39" s="60"/>
      <c r="C39" s="32" t="s">
        <v>299</v>
      </c>
      <c r="D39" s="33">
        <f>D10+D38</f>
        <v>0</v>
      </c>
      <c r="E39" s="84">
        <f>E10+E38</f>
        <v>0</v>
      </c>
      <c r="F39" s="84">
        <f>F10+F38</f>
        <v>40</v>
      </c>
      <c r="G39" s="84">
        <f>G10+G38</f>
        <v>600</v>
      </c>
      <c r="H39" s="84">
        <f>H10+H38</f>
        <v>27</v>
      </c>
      <c r="I39" s="62" t="s">
        <v>124</v>
      </c>
      <c r="J39" s="33">
        <f>J10+J38</f>
        <v>18</v>
      </c>
      <c r="K39" s="84">
        <f>K10+K38</f>
        <v>252</v>
      </c>
      <c r="L39" s="84">
        <f>L10+L38</f>
        <v>15</v>
      </c>
      <c r="M39" s="84">
        <f>M10+M38</f>
        <v>210</v>
      </c>
      <c r="N39" s="84">
        <f>N10+N38</f>
        <v>27</v>
      </c>
      <c r="O39" s="62" t="s">
        <v>124</v>
      </c>
      <c r="P39" s="33">
        <f>P10+P38</f>
        <v>9</v>
      </c>
      <c r="Q39" s="84">
        <f>Q10+Q38</f>
        <v>132</v>
      </c>
      <c r="R39" s="84">
        <f>R10+R38</f>
        <v>19</v>
      </c>
      <c r="S39" s="84">
        <f>S10+S38</f>
        <v>298</v>
      </c>
      <c r="T39" s="84">
        <f>T10+T38</f>
        <v>30</v>
      </c>
      <c r="U39" s="62" t="s">
        <v>124</v>
      </c>
      <c r="V39" s="33">
        <f>V10+V38</f>
        <v>20</v>
      </c>
      <c r="W39" s="84">
        <f>W10+W38</f>
        <v>280</v>
      </c>
      <c r="X39" s="84">
        <f>X10+X38</f>
        <v>12</v>
      </c>
      <c r="Y39" s="84">
        <f>Y10+Y38</f>
        <v>168</v>
      </c>
      <c r="Z39" s="84">
        <f>Z10+Z38</f>
        <v>31</v>
      </c>
      <c r="AA39" s="62" t="s">
        <v>124</v>
      </c>
      <c r="AB39" s="33">
        <f>AB10+AB38</f>
        <v>21</v>
      </c>
      <c r="AC39" s="84">
        <f>AC10+AC38</f>
        <v>294</v>
      </c>
      <c r="AD39" s="84">
        <f>AD10+AD38</f>
        <v>11</v>
      </c>
      <c r="AE39" s="84">
        <f>AE10+AE38</f>
        <v>154</v>
      </c>
      <c r="AF39" s="84">
        <f>AF10+AF38</f>
        <v>33</v>
      </c>
      <c r="AG39" s="62" t="s">
        <v>124</v>
      </c>
      <c r="AH39" s="33">
        <f>AH10+AH38</f>
        <v>12</v>
      </c>
      <c r="AI39" s="84">
        <f>AI10+AI38</f>
        <v>168</v>
      </c>
      <c r="AJ39" s="84">
        <f>AJ10+AJ38</f>
        <v>20</v>
      </c>
      <c r="AK39" s="84">
        <f>AK10+AK38</f>
        <v>280</v>
      </c>
      <c r="AL39" s="84">
        <f>AL10+AL38</f>
        <v>32</v>
      </c>
      <c r="AM39" s="62" t="s">
        <v>124</v>
      </c>
      <c r="AN39" s="33">
        <f>AN10+AN38</f>
        <v>4</v>
      </c>
      <c r="AO39" s="84">
        <f>AO10+AO38</f>
        <v>56</v>
      </c>
      <c r="AP39" s="84">
        <f>AP10+AP38</f>
        <v>26</v>
      </c>
      <c r="AQ39" s="84">
        <f>AQ10+AQ38</f>
        <v>364</v>
      </c>
      <c r="AR39" s="84">
        <f>AR10+AR38</f>
        <v>33</v>
      </c>
      <c r="AS39" s="62" t="s">
        <v>124</v>
      </c>
      <c r="AT39" s="33">
        <f>AT10+AT38</f>
        <v>1</v>
      </c>
      <c r="AU39" s="84">
        <f>AU10+AU38</f>
        <v>14</v>
      </c>
      <c r="AV39" s="84">
        <f>AV10+AV38</f>
        <v>41</v>
      </c>
      <c r="AW39" s="84">
        <f>AW10+AW38</f>
        <v>574</v>
      </c>
      <c r="AX39" s="84">
        <f>AX10+AX38</f>
        <v>27</v>
      </c>
      <c r="AY39" s="87" t="s">
        <v>124</v>
      </c>
      <c r="AZ39" s="43">
        <f t="shared" ref="AZ39:BE39" si="109">AZ10+AZ38</f>
        <v>85</v>
      </c>
      <c r="BA39" s="84">
        <f t="shared" si="109"/>
        <v>1190</v>
      </c>
      <c r="BB39" s="84">
        <f t="shared" si="109"/>
        <v>184</v>
      </c>
      <c r="BC39" s="84">
        <f t="shared" si="109"/>
        <v>2626</v>
      </c>
      <c r="BD39" s="84">
        <f t="shared" si="109"/>
        <v>240</v>
      </c>
      <c r="BE39" s="163">
        <f t="shared" si="109"/>
        <v>269</v>
      </c>
      <c r="BF39" s="196">
        <f>BA39+BC39</f>
        <v>3816</v>
      </c>
      <c r="BG39" s="191">
        <f>BC39/BF39</f>
        <v>0.68815513626834379</v>
      </c>
    </row>
    <row r="40" spans="1:59" s="115" customFormat="1" ht="15.75" customHeight="1" x14ac:dyDescent="0.3">
      <c r="A40" s="217"/>
      <c r="B40" s="357"/>
      <c r="C40" s="46" t="s">
        <v>125</v>
      </c>
      <c r="D40" s="915"/>
      <c r="E40" s="915"/>
      <c r="F40" s="915"/>
      <c r="G40" s="915"/>
      <c r="H40" s="915"/>
      <c r="I40" s="915"/>
      <c r="J40" s="915"/>
      <c r="K40" s="915"/>
      <c r="L40" s="915"/>
      <c r="M40" s="915"/>
      <c r="N40" s="915"/>
      <c r="O40" s="915"/>
      <c r="P40" s="915"/>
      <c r="Q40" s="915"/>
      <c r="R40" s="915"/>
      <c r="S40" s="915"/>
      <c r="T40" s="915"/>
      <c r="U40" s="915"/>
      <c r="V40" s="915"/>
      <c r="W40" s="915"/>
      <c r="X40" s="915"/>
      <c r="Y40" s="915"/>
      <c r="Z40" s="915"/>
      <c r="AA40" s="915"/>
      <c r="AB40" s="915"/>
      <c r="AC40" s="915"/>
      <c r="AD40" s="915"/>
      <c r="AE40" s="915"/>
      <c r="AF40" s="915"/>
      <c r="AG40" s="915"/>
      <c r="AH40" s="915"/>
      <c r="AI40" s="915"/>
      <c r="AJ40" s="915"/>
      <c r="AK40" s="915"/>
      <c r="AL40" s="915"/>
      <c r="AM40" s="915"/>
      <c r="AN40" s="915"/>
      <c r="AO40" s="915"/>
      <c r="AP40" s="915"/>
      <c r="AQ40" s="915"/>
      <c r="AR40" s="915"/>
      <c r="AS40" s="915"/>
      <c r="AT40" s="915"/>
      <c r="AU40" s="915"/>
      <c r="AV40" s="915"/>
      <c r="AW40" s="915"/>
      <c r="AX40" s="915"/>
      <c r="AY40" s="915"/>
      <c r="AZ40" s="915"/>
      <c r="BA40" s="915"/>
      <c r="BB40" s="915"/>
      <c r="BC40" s="915"/>
      <c r="BD40" s="915"/>
      <c r="BE40" s="916"/>
    </row>
    <row r="41" spans="1:59" s="212" customFormat="1" ht="15.75" customHeight="1" x14ac:dyDescent="0.25">
      <c r="A41" s="533" t="s">
        <v>363</v>
      </c>
      <c r="B41" s="534" t="s">
        <v>29</v>
      </c>
      <c r="C41" s="535" t="s">
        <v>364</v>
      </c>
      <c r="D41" s="484"/>
      <c r="E41" s="530"/>
      <c r="F41" s="484"/>
      <c r="G41" s="530"/>
      <c r="H41" s="484"/>
      <c r="I41" s="485"/>
      <c r="J41" s="486"/>
      <c r="K41" s="530"/>
      <c r="L41" s="484"/>
      <c r="M41" s="530"/>
      <c r="N41" s="484"/>
      <c r="O41" s="487"/>
      <c r="P41" s="484"/>
      <c r="Q41" s="530"/>
      <c r="R41" s="484"/>
      <c r="S41" s="530"/>
      <c r="T41" s="484"/>
      <c r="U41" s="485"/>
      <c r="V41" s="486"/>
      <c r="W41" s="530"/>
      <c r="X41" s="484"/>
      <c r="Y41" s="530"/>
      <c r="Z41" s="484"/>
      <c r="AA41" s="487"/>
      <c r="AB41" s="484"/>
      <c r="AC41" s="530"/>
      <c r="AD41" s="484"/>
      <c r="AE41" s="530"/>
      <c r="AF41" s="484"/>
      <c r="AG41" s="485"/>
      <c r="AH41" s="486"/>
      <c r="AI41" s="530"/>
      <c r="AJ41" s="484"/>
      <c r="AK41" s="530"/>
      <c r="AL41" s="484"/>
      <c r="AM41" s="487"/>
      <c r="AN41" s="486"/>
      <c r="AO41" s="530"/>
      <c r="AP41" s="484"/>
      <c r="AQ41" s="530"/>
      <c r="AR41" s="484"/>
      <c r="AS41" s="487"/>
      <c r="AT41" s="484"/>
      <c r="AU41" s="530" t="str">
        <f t="shared" ref="AU41:AU42" si="110">IF(AT41*14=0,"",AT41*14)</f>
        <v/>
      </c>
      <c r="AV41" s="484"/>
      <c r="AW41" s="530" t="str">
        <f t="shared" ref="AW41:AW42" si="111">IF(AV41*14=0,"",AV41*14)</f>
        <v/>
      </c>
      <c r="AX41" s="484"/>
      <c r="AY41" s="484" t="s">
        <v>302</v>
      </c>
      <c r="AZ41" s="526" t="str">
        <f t="shared" ref="AZ41:AZ42" si="112">IF(D41+J41+P41+V41+AB41+AH41+AN41+AT41=0,"",D41+J41+P41+V41+AB41+AH41+AN41+AT41)</f>
        <v/>
      </c>
      <c r="BA41" s="522" t="str">
        <f t="shared" ref="BA41:BA42" si="113">IF((D41+J41+P41+V41+AB41+AH41+AN41+AT41)*14=0,"",(D41+J41+P41+V41+AB41+AH41+AN41+AT41)*14)</f>
        <v/>
      </c>
      <c r="BB41" s="527" t="str">
        <f t="shared" ref="BB41:BB42" si="114">IF(F41+L41+R41+X41+AD41+AJ41+AP41+AV41=0,"",F41+L41+R41+X41+AD41+AJ41+AP41+AV41)</f>
        <v/>
      </c>
      <c r="BC41" s="522" t="str">
        <f t="shared" ref="BC41:BC42" si="115">IF((L41+F41+R41+X41+AD41+AJ41+AP41+AV41)*14=0,"",(L41+F41+R41+X41+AD41+AJ41+AP41+AV41)*14)</f>
        <v/>
      </c>
      <c r="BD41" s="527" t="str">
        <f t="shared" ref="BD41:BD42" si="116">IF(N41+H41+T41+Z41+AF41+AL41+AR41+AX41=0,"",N41+H41+T41+Z41+AF41+AL41+AR41+AX41)</f>
        <v/>
      </c>
      <c r="BE41" s="528" t="str">
        <f t="shared" ref="BE41:BE42" si="117">IF(D41+F41+L41+J41+P41+R41+V41+X41+AB41+AD41+AH41+AJ41+AN41+AP41+AT41+AV41=0,"",D41+F41+L41+J41+P41+R41+V41+X41+AB41+AD41+AH41+AJ41+AN41+AP41+AT41+AV41)</f>
        <v/>
      </c>
      <c r="BF41" s="519" t="s">
        <v>81</v>
      </c>
      <c r="BG41" s="520" t="s">
        <v>98</v>
      </c>
    </row>
    <row r="42" spans="1:59" ht="15.75" customHeight="1" thickBot="1" x14ac:dyDescent="0.3">
      <c r="A42" s="536" t="s">
        <v>365</v>
      </c>
      <c r="B42" s="537" t="s">
        <v>29</v>
      </c>
      <c r="C42" s="466" t="s">
        <v>366</v>
      </c>
      <c r="D42" s="484"/>
      <c r="E42" s="530" t="str">
        <f t="shared" ref="E42" si="118">IF(D42*14=0,"",D42*14)</f>
        <v/>
      </c>
      <c r="F42" s="484"/>
      <c r="G42" s="530" t="str">
        <f t="shared" ref="G42" si="119">IF(F42*14=0,"",F42*14)</f>
        <v/>
      </c>
      <c r="H42" s="484"/>
      <c r="I42" s="485"/>
      <c r="J42" s="486"/>
      <c r="K42" s="530" t="str">
        <f t="shared" ref="K42" si="120">IF(J42*14=0,"",J42*14)</f>
        <v/>
      </c>
      <c r="L42" s="484"/>
      <c r="M42" s="530" t="str">
        <f t="shared" ref="M42" si="121">IF(L42*14=0,"",L42*14)</f>
        <v/>
      </c>
      <c r="N42" s="484"/>
      <c r="O42" s="487"/>
      <c r="P42" s="484"/>
      <c r="Q42" s="530" t="str">
        <f t="shared" ref="Q42" si="122">IF(P42*14=0,"",P42*14)</f>
        <v/>
      </c>
      <c r="R42" s="484"/>
      <c r="S42" s="530" t="str">
        <f t="shared" ref="S42" si="123">IF(R42*14=0,"",R42*14)</f>
        <v/>
      </c>
      <c r="T42" s="484"/>
      <c r="U42" s="485"/>
      <c r="V42" s="486"/>
      <c r="W42" s="530" t="str">
        <f t="shared" ref="W42" si="124">IF(V42*14=0,"",V42*14)</f>
        <v/>
      </c>
      <c r="X42" s="484"/>
      <c r="Y42" s="530" t="str">
        <f t="shared" ref="Y42" si="125">IF(X42*14=0,"",X42*14)</f>
        <v/>
      </c>
      <c r="Z42" s="484"/>
      <c r="AA42" s="487"/>
      <c r="AB42" s="484"/>
      <c r="AC42" s="530" t="str">
        <f t="shared" ref="AC42" si="126">IF(AB42*14=0,"",AB42*14)</f>
        <v/>
      </c>
      <c r="AD42" s="484"/>
      <c r="AE42" s="530" t="str">
        <f t="shared" ref="AE42" si="127">IF(AD42*14=0,"",AD42*14)</f>
        <v/>
      </c>
      <c r="AF42" s="484"/>
      <c r="AG42" s="485"/>
      <c r="AH42" s="486"/>
      <c r="AI42" s="530" t="str">
        <f t="shared" ref="AI42" si="128">IF(AH42*14=0,"",AH42*14)</f>
        <v/>
      </c>
      <c r="AJ42" s="484"/>
      <c r="AK42" s="530" t="str">
        <f t="shared" ref="AK42" si="129">IF(AJ42*14=0,"",AJ42*14)</f>
        <v/>
      </c>
      <c r="AL42" s="484"/>
      <c r="AM42" s="487"/>
      <c r="AN42" s="486"/>
      <c r="AO42" s="530" t="str">
        <f t="shared" ref="AO42" si="130">IF(AN42*14=0,"",AN42*14)</f>
        <v/>
      </c>
      <c r="AP42" s="484"/>
      <c r="AQ42" s="530" t="str">
        <f t="shared" ref="AQ42" si="131">IF(AP42*14=0,"",AP42*14)</f>
        <v/>
      </c>
      <c r="AR42" s="484"/>
      <c r="AS42" s="487"/>
      <c r="AT42" s="484"/>
      <c r="AU42" s="530" t="str">
        <f t="shared" si="110"/>
        <v/>
      </c>
      <c r="AV42" s="484"/>
      <c r="AW42" s="530" t="str">
        <f t="shared" si="111"/>
        <v/>
      </c>
      <c r="AX42" s="484"/>
      <c r="AY42" s="484" t="s">
        <v>302</v>
      </c>
      <c r="AZ42" s="526" t="str">
        <f t="shared" si="112"/>
        <v/>
      </c>
      <c r="BA42" s="522" t="str">
        <f t="shared" si="113"/>
        <v/>
      </c>
      <c r="BB42" s="527" t="str">
        <f t="shared" si="114"/>
        <v/>
      </c>
      <c r="BC42" s="522" t="str">
        <f t="shared" si="115"/>
        <v/>
      </c>
      <c r="BD42" s="527" t="str">
        <f t="shared" si="116"/>
        <v/>
      </c>
      <c r="BE42" s="528" t="str">
        <f t="shared" si="117"/>
        <v/>
      </c>
      <c r="BF42" s="519" t="s">
        <v>81</v>
      </c>
      <c r="BG42" s="520" t="s">
        <v>98</v>
      </c>
    </row>
    <row r="43" spans="1:59" s="115" customFormat="1" ht="15.75" hidden="1" customHeight="1" thickBot="1" x14ac:dyDescent="0.3">
      <c r="A43" s="182"/>
      <c r="B43" s="183"/>
      <c r="C43" s="184"/>
      <c r="D43" s="197"/>
      <c r="E43" s="198"/>
      <c r="F43" s="197"/>
      <c r="G43" s="198"/>
      <c r="H43" s="197"/>
      <c r="I43" s="197"/>
      <c r="J43" s="197"/>
      <c r="K43" s="198"/>
      <c r="L43" s="197"/>
      <c r="M43" s="198"/>
      <c r="N43" s="197"/>
      <c r="O43" s="197"/>
      <c r="P43" s="197"/>
      <c r="Q43" s="198"/>
      <c r="R43" s="197"/>
      <c r="S43" s="198"/>
      <c r="T43" s="197"/>
      <c r="U43" s="197"/>
      <c r="V43" s="197"/>
      <c r="W43" s="198"/>
      <c r="X43" s="197"/>
      <c r="Y43" s="198"/>
      <c r="Z43" s="197"/>
      <c r="AA43" s="197"/>
      <c r="AB43" s="197"/>
      <c r="AC43" s="198"/>
      <c r="AD43" s="197"/>
      <c r="AE43" s="198"/>
      <c r="AF43" s="197"/>
      <c r="AG43" s="197"/>
      <c r="AH43" s="197"/>
      <c r="AI43" s="198"/>
      <c r="AJ43" s="197"/>
      <c r="AK43" s="198"/>
      <c r="AL43" s="197"/>
      <c r="AM43" s="197"/>
      <c r="AN43" s="197"/>
      <c r="AO43" s="198"/>
      <c r="AP43" s="197"/>
      <c r="AQ43" s="198"/>
      <c r="AR43" s="197"/>
      <c r="AS43" s="197"/>
      <c r="AT43" s="197"/>
      <c r="AU43" s="198"/>
      <c r="AV43" s="197"/>
      <c r="AW43" s="198"/>
      <c r="AX43" s="197"/>
      <c r="AY43" s="197"/>
      <c r="AZ43" s="198"/>
      <c r="BA43" s="198"/>
      <c r="BB43" s="198"/>
      <c r="BC43" s="198"/>
      <c r="BD43" s="198"/>
      <c r="BE43" s="181"/>
    </row>
    <row r="44" spans="1:59" ht="15.75" customHeight="1" thickBot="1" x14ac:dyDescent="0.35">
      <c r="A44" s="47"/>
      <c r="B44" s="48"/>
      <c r="C44" s="199" t="s">
        <v>135</v>
      </c>
      <c r="D44" s="49">
        <f>SUM(D41:D43)</f>
        <v>0</v>
      </c>
      <c r="E44" s="50" t="str">
        <f>IF(D44*14=0,"",D44*14)</f>
        <v/>
      </c>
      <c r="F44" s="51">
        <f>SUM(F41:F43)</f>
        <v>0</v>
      </c>
      <c r="G44" s="50" t="str">
        <f>IF(F44*14=0,"",F44*14)</f>
        <v/>
      </c>
      <c r="H44" s="52" t="s">
        <v>124</v>
      </c>
      <c r="I44" s="53" t="s">
        <v>124</v>
      </c>
      <c r="J44" s="200">
        <f>SUM(J41:J43)</f>
        <v>0</v>
      </c>
      <c r="K44" s="50" t="str">
        <f>IF(J44*14=0,"",J44*14)</f>
        <v/>
      </c>
      <c r="L44" s="51">
        <f>SUM(L41:L43)</f>
        <v>0</v>
      </c>
      <c r="M44" s="50" t="str">
        <f>IF(L44*14=0,"",L44*14)</f>
        <v/>
      </c>
      <c r="N44" s="52" t="s">
        <v>124</v>
      </c>
      <c r="O44" s="53" t="s">
        <v>124</v>
      </c>
      <c r="P44" s="49">
        <f>SUM(P41:P43)</f>
        <v>0</v>
      </c>
      <c r="Q44" s="50" t="str">
        <f>IF(P44*14=0,"",P44*14)</f>
        <v/>
      </c>
      <c r="R44" s="51">
        <f>SUM(R41:R43)</f>
        <v>0</v>
      </c>
      <c r="S44" s="50" t="str">
        <f>IF(R44*14=0,"",R44*14)</f>
        <v/>
      </c>
      <c r="T44" s="54" t="s">
        <v>124</v>
      </c>
      <c r="U44" s="53" t="s">
        <v>124</v>
      </c>
      <c r="V44" s="200">
        <f>SUM(V41:V43)</f>
        <v>0</v>
      </c>
      <c r="W44" s="50" t="str">
        <f>IF(V44*14=0,"",V44*14)</f>
        <v/>
      </c>
      <c r="X44" s="51">
        <f>SUM(X41:X43)</f>
        <v>0</v>
      </c>
      <c r="Y44" s="50" t="str">
        <f>IF(X44*14=0,"",X44*14)</f>
        <v/>
      </c>
      <c r="Z44" s="52" t="s">
        <v>124</v>
      </c>
      <c r="AA44" s="53" t="s">
        <v>124</v>
      </c>
      <c r="AB44" s="49">
        <f>SUM(AB41:AB43)</f>
        <v>0</v>
      </c>
      <c r="AC44" s="50" t="str">
        <f>IF(AB44*14=0,"",AB44*14)</f>
        <v/>
      </c>
      <c r="AD44" s="51">
        <f>SUM(AD41:AD43)</f>
        <v>0</v>
      </c>
      <c r="AE44" s="50" t="str">
        <f>IF(AD44*14=0,"",AD44*14)</f>
        <v/>
      </c>
      <c r="AF44" s="52" t="s">
        <v>124</v>
      </c>
      <c r="AG44" s="53" t="s">
        <v>124</v>
      </c>
      <c r="AH44" s="200">
        <f>SUM(AH41:AH43)</f>
        <v>0</v>
      </c>
      <c r="AI44" s="50" t="str">
        <f>IF(AH44*14=0,"",AH44*14)</f>
        <v/>
      </c>
      <c r="AJ44" s="51">
        <f>SUM(AJ41:AJ43)</f>
        <v>0</v>
      </c>
      <c r="AK44" s="50" t="str">
        <f>IF(AJ44*14=0,"",AJ44*14)</f>
        <v/>
      </c>
      <c r="AL44" s="52" t="s">
        <v>124</v>
      </c>
      <c r="AM44" s="53" t="s">
        <v>124</v>
      </c>
      <c r="AN44" s="49">
        <f>SUM(AN41:AN43)</f>
        <v>0</v>
      </c>
      <c r="AO44" s="50" t="str">
        <f>IF(AN44*14=0,"",AN44*14)</f>
        <v/>
      </c>
      <c r="AP44" s="51">
        <f>SUM(AP41:AP43)</f>
        <v>0</v>
      </c>
      <c r="AQ44" s="50" t="str">
        <f>IF(AP44*14=0,"",AP44*14)</f>
        <v/>
      </c>
      <c r="AR44" s="54" t="s">
        <v>124</v>
      </c>
      <c r="AS44" s="53" t="s">
        <v>124</v>
      </c>
      <c r="AT44" s="200">
        <f>SUM(AT41:AT43)</f>
        <v>0</v>
      </c>
      <c r="AU44" s="50" t="str">
        <f>IF(AT44*14=0,"",AT44*14)</f>
        <v/>
      </c>
      <c r="AV44" s="51">
        <f>SUM(AV41:AV43)</f>
        <v>0</v>
      </c>
      <c r="AW44" s="50" t="str">
        <f>IF(AV44*14=0,"",AV44*14)</f>
        <v/>
      </c>
      <c r="AX44" s="52" t="s">
        <v>124</v>
      </c>
      <c r="AY44" s="53" t="s">
        <v>124</v>
      </c>
      <c r="AZ44" s="55" t="str">
        <f>IF(D44+J44+P44+V44=0,"",D44+J44+P44+V44)</f>
        <v/>
      </c>
      <c r="BA44" s="201" t="str">
        <f>IF((P44+V44+AB44+AH44+AN44+AT44)*14=0,"",(P44+V44+AB44+AH44+AN44+AT44)*14)</f>
        <v/>
      </c>
      <c r="BB44" s="133" t="str">
        <f>IF(F44+L44+R44+X44=0,"",F44+L44+R44+X44)</f>
        <v/>
      </c>
      <c r="BC44" s="96" t="str">
        <f>IF((L44+F44+R44+X44+AD44+AJ44+AP44+AV44)*14=0,"",(L44+F44+R44+X44+AD44+AJ44+AP44+AV44)*14)</f>
        <v/>
      </c>
      <c r="BD44" s="52" t="s">
        <v>124</v>
      </c>
      <c r="BE44" s="56" t="s">
        <v>305</v>
      </c>
    </row>
    <row r="45" spans="1:59" ht="15.75" customHeight="1" thickBot="1" x14ac:dyDescent="0.35">
      <c r="A45" s="47"/>
      <c r="B45" s="48"/>
      <c r="C45" s="105" t="s">
        <v>306</v>
      </c>
      <c r="D45" s="49">
        <f>D39+D44</f>
        <v>0</v>
      </c>
      <c r="E45" s="50" t="str">
        <f>IF(D45*14=0,"",D45*14)</f>
        <v/>
      </c>
      <c r="F45" s="51">
        <f>F39+F44</f>
        <v>40</v>
      </c>
      <c r="G45" s="50">
        <f>IF(F45*14=0,"",F45*14)</f>
        <v>560</v>
      </c>
      <c r="H45" s="52" t="s">
        <v>124</v>
      </c>
      <c r="I45" s="53" t="s">
        <v>124</v>
      </c>
      <c r="J45" s="49">
        <f>J39+J44</f>
        <v>18</v>
      </c>
      <c r="K45" s="50">
        <f>IF(J45*14=0,"",J45*14)</f>
        <v>252</v>
      </c>
      <c r="L45" s="51">
        <f>L39+L44</f>
        <v>15</v>
      </c>
      <c r="M45" s="50">
        <f>IF(L45*14=0,"",L45*14)</f>
        <v>210</v>
      </c>
      <c r="N45" s="52" t="s">
        <v>124</v>
      </c>
      <c r="O45" s="53" t="s">
        <v>124</v>
      </c>
      <c r="P45" s="49">
        <f>P39+P44</f>
        <v>9</v>
      </c>
      <c r="Q45" s="50">
        <f>IF(P45*14=0,"",P45*14)</f>
        <v>126</v>
      </c>
      <c r="R45" s="51">
        <f>R39+R44</f>
        <v>19</v>
      </c>
      <c r="S45" s="50">
        <f>IF(R45*14=0,"",R45*14)</f>
        <v>266</v>
      </c>
      <c r="T45" s="54" t="s">
        <v>124</v>
      </c>
      <c r="U45" s="53" t="s">
        <v>124</v>
      </c>
      <c r="V45" s="49">
        <f>V39+V44</f>
        <v>20</v>
      </c>
      <c r="W45" s="50">
        <f>IF(V45*14=0,"",V45*14)</f>
        <v>280</v>
      </c>
      <c r="X45" s="51">
        <f>X39+X44</f>
        <v>12</v>
      </c>
      <c r="Y45" s="50">
        <f>IF(X45*14=0,"",X45*14)</f>
        <v>168</v>
      </c>
      <c r="Z45" s="52" t="s">
        <v>124</v>
      </c>
      <c r="AA45" s="53" t="s">
        <v>124</v>
      </c>
      <c r="AB45" s="49">
        <f>AB39+AB44</f>
        <v>21</v>
      </c>
      <c r="AC45" s="50">
        <f>IF(AB45*14=0,"",AB45*14)</f>
        <v>294</v>
      </c>
      <c r="AD45" s="51">
        <f>AD39+AD44</f>
        <v>11</v>
      </c>
      <c r="AE45" s="50">
        <f>IF(AD45*14=0,"",AD45*14)</f>
        <v>154</v>
      </c>
      <c r="AF45" s="52" t="s">
        <v>124</v>
      </c>
      <c r="AG45" s="53" t="s">
        <v>124</v>
      </c>
      <c r="AH45" s="49">
        <f>AH39+AH44</f>
        <v>12</v>
      </c>
      <c r="AI45" s="50">
        <f>IF(AH45*14=0,"",AH45*14)</f>
        <v>168</v>
      </c>
      <c r="AJ45" s="51">
        <f>AJ39+AJ44</f>
        <v>20</v>
      </c>
      <c r="AK45" s="50">
        <f>IF(AJ45*14=0,"",AJ45*14)</f>
        <v>280</v>
      </c>
      <c r="AL45" s="52" t="s">
        <v>124</v>
      </c>
      <c r="AM45" s="53" t="s">
        <v>124</v>
      </c>
      <c r="AN45" s="49">
        <f>AN39+AN44</f>
        <v>4</v>
      </c>
      <c r="AO45" s="50">
        <f>IF(AN45*14=0,"",AN45*14)</f>
        <v>56</v>
      </c>
      <c r="AP45" s="51">
        <f>AP39+AP44</f>
        <v>26</v>
      </c>
      <c r="AQ45" s="50">
        <f>IF(AP45*14=0,"",AP45*14)</f>
        <v>364</v>
      </c>
      <c r="AR45" s="54" t="s">
        <v>124</v>
      </c>
      <c r="AS45" s="53" t="s">
        <v>124</v>
      </c>
      <c r="AT45" s="49">
        <f>AT39+AT44</f>
        <v>1</v>
      </c>
      <c r="AU45" s="50">
        <f>IF(AT45*14=0,"",AT45*14)</f>
        <v>14</v>
      </c>
      <c r="AV45" s="51">
        <f>AV39+AV44</f>
        <v>41</v>
      </c>
      <c r="AW45" s="50">
        <f>IF(AV45*15=0,"",AV45*15)</f>
        <v>615</v>
      </c>
      <c r="AX45" s="52" t="s">
        <v>124</v>
      </c>
      <c r="AY45" s="89" t="s">
        <v>124</v>
      </c>
      <c r="AZ45" s="55">
        <f>IF(D45+J45+P45+V45+AB45+AN45+AT45+AH45=0,"",D45+J45+P45+V45+AB45+AN45+AT45+AH45)</f>
        <v>85</v>
      </c>
      <c r="BA45" s="96">
        <f>IF((D45+J45+P45+V45+AB45+AH45+AN45+AT45)*14=0,"",(D45+J45+P45+V45+AB45+AH45+AN45+AT45)*14)</f>
        <v>1190</v>
      </c>
      <c r="BB45" s="97">
        <f>IF(F45+L45+R45+X45+AD45+AP45+AV45+AJ45=0,"",F45+L45+R45+X45+AD45+AP45+AV45+AJ45)</f>
        <v>184</v>
      </c>
      <c r="BC45" s="68">
        <f t="shared" ref="BC45" si="132">IF((L45+F45+R45+X45+AD45+AJ45+AP45+AV45)*14=0,"",(L45+F45+R45+X45+AD45+AJ45+AP45+AV45)*14)</f>
        <v>2576</v>
      </c>
      <c r="BD45" s="52" t="s">
        <v>124</v>
      </c>
      <c r="BE45" s="56" t="s">
        <v>124</v>
      </c>
      <c r="BF45" s="195"/>
      <c r="BG45" s="195"/>
    </row>
    <row r="46" spans="1:59" ht="15.75" customHeight="1" x14ac:dyDescent="0.3">
      <c r="A46" s="974"/>
      <c r="B46" s="950"/>
      <c r="C46" s="950"/>
      <c r="D46" s="950"/>
      <c r="E46" s="950"/>
      <c r="F46" s="950"/>
      <c r="G46" s="950"/>
      <c r="H46" s="950"/>
      <c r="I46" s="950"/>
      <c r="J46" s="950"/>
      <c r="K46" s="950"/>
      <c r="L46" s="950"/>
      <c r="M46" s="950"/>
      <c r="N46" s="950"/>
      <c r="O46" s="950"/>
      <c r="P46" s="950"/>
      <c r="Q46" s="950"/>
      <c r="R46" s="950"/>
      <c r="S46" s="950"/>
      <c r="T46" s="950"/>
      <c r="U46" s="950"/>
      <c r="V46" s="950"/>
      <c r="W46" s="950"/>
      <c r="X46" s="950"/>
      <c r="Y46" s="950"/>
      <c r="Z46" s="950"/>
      <c r="AA46" s="950"/>
      <c r="AB46" s="488"/>
      <c r="AC46" s="488"/>
      <c r="AD46" s="488"/>
      <c r="AE46" s="488"/>
      <c r="AF46" s="488"/>
      <c r="AG46" s="488"/>
      <c r="AH46" s="488"/>
      <c r="AI46" s="488"/>
      <c r="AJ46" s="488"/>
      <c r="AK46" s="488"/>
      <c r="AL46" s="488"/>
      <c r="AM46" s="488"/>
      <c r="AN46" s="488"/>
      <c r="AO46" s="488"/>
      <c r="AP46" s="488"/>
      <c r="AQ46" s="488"/>
      <c r="AR46" s="488"/>
      <c r="AS46" s="488"/>
      <c r="AT46" s="488"/>
      <c r="AU46" s="488"/>
      <c r="AV46" s="488"/>
      <c r="AW46" s="381"/>
      <c r="AX46" s="381"/>
      <c r="AY46" s="381"/>
      <c r="AZ46" s="489"/>
      <c r="BA46" s="490"/>
      <c r="BB46" s="490"/>
      <c r="BC46" s="490"/>
      <c r="BD46" s="490"/>
      <c r="BE46" s="538"/>
      <c r="BF46" s="195"/>
      <c r="BG46" s="195"/>
    </row>
    <row r="47" spans="1:59" ht="15.75" customHeight="1" x14ac:dyDescent="0.3">
      <c r="A47" s="975" t="s">
        <v>217</v>
      </c>
      <c r="B47" s="952"/>
      <c r="C47" s="952"/>
      <c r="D47" s="952"/>
      <c r="E47" s="952"/>
      <c r="F47" s="952"/>
      <c r="G47" s="952"/>
      <c r="H47" s="952"/>
      <c r="I47" s="952"/>
      <c r="J47" s="952"/>
      <c r="K47" s="952"/>
      <c r="L47" s="952"/>
      <c r="M47" s="952"/>
      <c r="N47" s="952"/>
      <c r="O47" s="952"/>
      <c r="P47" s="952"/>
      <c r="Q47" s="952"/>
      <c r="R47" s="952"/>
      <c r="S47" s="952"/>
      <c r="T47" s="952"/>
      <c r="U47" s="952"/>
      <c r="V47" s="952"/>
      <c r="W47" s="952"/>
      <c r="X47" s="952"/>
      <c r="Y47" s="952"/>
      <c r="Z47" s="952"/>
      <c r="AA47" s="952"/>
      <c r="AB47" s="492"/>
      <c r="AC47" s="492"/>
      <c r="AD47" s="492"/>
      <c r="AE47" s="492"/>
      <c r="AF47" s="492"/>
      <c r="AG47" s="492"/>
      <c r="AH47" s="492"/>
      <c r="AI47" s="492"/>
      <c r="AJ47" s="492"/>
      <c r="AK47" s="492"/>
      <c r="AL47" s="492"/>
      <c r="AM47" s="492"/>
      <c r="AN47" s="492"/>
      <c r="AO47" s="492"/>
      <c r="AP47" s="492"/>
      <c r="AQ47" s="492"/>
      <c r="AR47" s="492"/>
      <c r="AS47" s="492"/>
      <c r="AT47" s="492"/>
      <c r="AU47" s="492"/>
      <c r="AV47" s="492"/>
      <c r="AW47" s="492"/>
      <c r="AX47" s="492"/>
      <c r="AY47" s="492"/>
      <c r="AZ47" s="489"/>
      <c r="BA47" s="490"/>
      <c r="BB47" s="490"/>
      <c r="BC47" s="490"/>
      <c r="BD47" s="490"/>
      <c r="BE47" s="538"/>
      <c r="BF47" s="195"/>
      <c r="BG47" s="195"/>
    </row>
    <row r="48" spans="1:59" ht="15.75" customHeight="1" x14ac:dyDescent="0.3">
      <c r="A48" s="234"/>
      <c r="B48" s="493"/>
      <c r="C48" s="494" t="s">
        <v>218</v>
      </c>
      <c r="D48" s="495"/>
      <c r="E48" s="496"/>
      <c r="F48" s="496"/>
      <c r="G48" s="496"/>
      <c r="H48" s="527"/>
      <c r="I48" s="497" t="str">
        <f>IF(COUNTIF(I12:I45,"A")=0,"",COUNTIF(I12:I45,"A"))</f>
        <v/>
      </c>
      <c r="J48" s="495"/>
      <c r="K48" s="496"/>
      <c r="L48" s="496"/>
      <c r="M48" s="496"/>
      <c r="N48" s="527"/>
      <c r="O48" s="497" t="str">
        <f>IF(COUNTIF(O12:O45,"A")=0,"",COUNTIF(O12:O45,"A"))</f>
        <v/>
      </c>
      <c r="P48" s="495"/>
      <c r="Q48" s="496"/>
      <c r="R48" s="496"/>
      <c r="S48" s="496"/>
      <c r="T48" s="527"/>
      <c r="U48" s="497" t="str">
        <f>IF(COUNTIF(U12:U45,"A")=0,"",COUNTIF(U12:U45,"A"))</f>
        <v/>
      </c>
      <c r="V48" s="495"/>
      <c r="W48" s="496"/>
      <c r="X48" s="496"/>
      <c r="Y48" s="496"/>
      <c r="Z48" s="527"/>
      <c r="AA48" s="497" t="str">
        <f>IF(COUNTIF(AA12:AA45,"A")=0,"",COUNTIF(AA12:AA45,"A"))</f>
        <v/>
      </c>
      <c r="AB48" s="495"/>
      <c r="AC48" s="496"/>
      <c r="AD48" s="496"/>
      <c r="AE48" s="496"/>
      <c r="AF48" s="527"/>
      <c r="AG48" s="497" t="str">
        <f>IF(COUNTIF(AG12:AG45,"A")=0,"",COUNTIF(AG12:AG45,"A"))</f>
        <v/>
      </c>
      <c r="AH48" s="495"/>
      <c r="AI48" s="496"/>
      <c r="AJ48" s="496"/>
      <c r="AK48" s="496"/>
      <c r="AL48" s="527"/>
      <c r="AM48" s="497" t="str">
        <f>IF(COUNTIF(AM12:AM45,"A")=0,"",COUNTIF(AM12:AM45,"A"))</f>
        <v/>
      </c>
      <c r="AN48" s="495"/>
      <c r="AO48" s="496"/>
      <c r="AP48" s="496"/>
      <c r="AQ48" s="496"/>
      <c r="AR48" s="527"/>
      <c r="AS48" s="497" t="str">
        <f>IF(COUNTIF(AS12:AS45,"A")=0,"",COUNTIF(AS12:AS45,"A"))</f>
        <v/>
      </c>
      <c r="AT48" s="495"/>
      <c r="AU48" s="496"/>
      <c r="AV48" s="496"/>
      <c r="AW48" s="496"/>
      <c r="AX48" s="527"/>
      <c r="AY48" s="497" t="str">
        <f>IF(COUNTIF(AY12:AY45,"A")=0,"",COUNTIF(AY12:AY45,"A"))</f>
        <v/>
      </c>
      <c r="AZ48" s="498"/>
      <c r="BA48" s="496"/>
      <c r="BB48" s="496"/>
      <c r="BC48" s="496"/>
      <c r="BD48" s="527"/>
      <c r="BE48" s="499" t="str">
        <f t="shared" ref="BE48:BE60" si="133">IF(SUM(I48:AY48)=0,"",SUM(I48:AY48))</f>
        <v/>
      </c>
      <c r="BF48" s="195"/>
      <c r="BG48" s="195"/>
    </row>
    <row r="49" spans="1:59" ht="15.75" customHeight="1" x14ac:dyDescent="0.3">
      <c r="A49" s="234"/>
      <c r="B49" s="493"/>
      <c r="C49" s="494" t="s">
        <v>219</v>
      </c>
      <c r="D49" s="495"/>
      <c r="E49" s="496"/>
      <c r="F49" s="496"/>
      <c r="G49" s="496"/>
      <c r="H49" s="527"/>
      <c r="I49" s="497" t="str">
        <f>IF(COUNTIF(I12:I45,"B")=0,"",COUNTIF(I12:I45,"B"))</f>
        <v/>
      </c>
      <c r="J49" s="495"/>
      <c r="K49" s="496"/>
      <c r="L49" s="496"/>
      <c r="M49" s="496"/>
      <c r="N49" s="527"/>
      <c r="O49" s="497" t="str">
        <f>IF(COUNTIF(O12:O45,"B")=0,"",COUNTIF(O12:O45,"B"))</f>
        <v/>
      </c>
      <c r="P49" s="495"/>
      <c r="Q49" s="496"/>
      <c r="R49" s="496"/>
      <c r="S49" s="496"/>
      <c r="T49" s="527"/>
      <c r="U49" s="497" t="str">
        <f>IF(COUNTIF(U12:U45,"B")=0,"",COUNTIF(U12:U45,"B"))</f>
        <v/>
      </c>
      <c r="V49" s="495"/>
      <c r="W49" s="496"/>
      <c r="X49" s="496"/>
      <c r="Y49" s="496"/>
      <c r="Z49" s="527"/>
      <c r="AA49" s="497" t="str">
        <f>IF(COUNTIF(AA12:AA45,"B")=0,"",COUNTIF(AA12:AA45,"B"))</f>
        <v/>
      </c>
      <c r="AB49" s="495"/>
      <c r="AC49" s="496"/>
      <c r="AD49" s="496"/>
      <c r="AE49" s="496"/>
      <c r="AF49" s="527"/>
      <c r="AG49" s="497" t="str">
        <f>IF(COUNTIF(AG12:AG45,"B")=0,"",COUNTIF(AG12:AG45,"B"))</f>
        <v/>
      </c>
      <c r="AH49" s="495"/>
      <c r="AI49" s="496"/>
      <c r="AJ49" s="496"/>
      <c r="AK49" s="496"/>
      <c r="AL49" s="527"/>
      <c r="AM49" s="497" t="str">
        <f>IF(COUNTIF(AM12:AM45,"B")=0,"",COUNTIF(AM12:AM45,"B"))</f>
        <v/>
      </c>
      <c r="AN49" s="495"/>
      <c r="AO49" s="496"/>
      <c r="AP49" s="496"/>
      <c r="AQ49" s="496"/>
      <c r="AR49" s="527"/>
      <c r="AS49" s="497" t="str">
        <f>IF(COUNTIF(AS12:AS45,"B")=0,"",COUNTIF(AS12:AS45,"B"))</f>
        <v/>
      </c>
      <c r="AT49" s="495"/>
      <c r="AU49" s="496"/>
      <c r="AV49" s="496"/>
      <c r="AW49" s="496"/>
      <c r="AX49" s="527"/>
      <c r="AY49" s="497" t="str">
        <f>IF(COUNTIF(AY12:AY45,"B")=0,"",COUNTIF(AY12:AY45,"B"))</f>
        <v/>
      </c>
      <c r="AZ49" s="498"/>
      <c r="BA49" s="496"/>
      <c r="BB49" s="496"/>
      <c r="BC49" s="496"/>
      <c r="BD49" s="527"/>
      <c r="BE49" s="499" t="str">
        <f t="shared" si="133"/>
        <v/>
      </c>
      <c r="BF49" s="195"/>
      <c r="BG49" s="195"/>
    </row>
    <row r="50" spans="1:59" ht="15.75" customHeight="1" x14ac:dyDescent="0.3">
      <c r="A50" s="234"/>
      <c r="B50" s="493"/>
      <c r="C50" s="494" t="s">
        <v>220</v>
      </c>
      <c r="D50" s="495"/>
      <c r="E50" s="496"/>
      <c r="F50" s="496"/>
      <c r="G50" s="496"/>
      <c r="H50" s="527"/>
      <c r="I50" s="497" t="str">
        <f>IF(COUNTIF(I12:I45,"ÉÉ")=0,"",COUNTIF(I12:I45,"ÉÉ"))</f>
        <v/>
      </c>
      <c r="J50" s="495"/>
      <c r="K50" s="496"/>
      <c r="L50" s="496"/>
      <c r="M50" s="496"/>
      <c r="N50" s="527"/>
      <c r="O50" s="497" t="str">
        <f>IF(COUNTIF(O12:O45,"ÉÉ")=0,"",COUNTIF(O12:O45,"ÉÉ"))</f>
        <v/>
      </c>
      <c r="P50" s="495"/>
      <c r="Q50" s="496"/>
      <c r="R50" s="496"/>
      <c r="S50" s="496"/>
      <c r="T50" s="527"/>
      <c r="U50" s="497" t="str">
        <f>IF(COUNTIF(U12:U45,"ÉÉ")=0,"",COUNTIF(U12:U45,"ÉÉ"))</f>
        <v/>
      </c>
      <c r="V50" s="495"/>
      <c r="W50" s="496"/>
      <c r="X50" s="496"/>
      <c r="Y50" s="496"/>
      <c r="Z50" s="527"/>
      <c r="AA50" s="497">
        <f>IF(COUNTIF(AA12:AA45,"ÉÉ")=0,"",COUNTIF(AA12:AA45,"ÉÉ"))</f>
        <v>5</v>
      </c>
      <c r="AB50" s="495"/>
      <c r="AC50" s="496"/>
      <c r="AD50" s="496"/>
      <c r="AE50" s="496"/>
      <c r="AF50" s="527"/>
      <c r="AG50" s="497">
        <f>IF(COUNTIF(AG12:AG45,"ÉÉ")=0,"",COUNTIF(AG12:AG45,"ÉÉ"))</f>
        <v>4</v>
      </c>
      <c r="AH50" s="495"/>
      <c r="AI50" s="496"/>
      <c r="AJ50" s="496"/>
      <c r="AK50" s="496"/>
      <c r="AL50" s="527"/>
      <c r="AM50" s="497">
        <f>IF(COUNTIF(AM12:AM45,"ÉÉ")=0,"",COUNTIF(AM12:AM45,"ÉÉ"))</f>
        <v>2</v>
      </c>
      <c r="AN50" s="495"/>
      <c r="AO50" s="496"/>
      <c r="AP50" s="496"/>
      <c r="AQ50" s="496"/>
      <c r="AR50" s="527"/>
      <c r="AS50" s="497">
        <f>IF(COUNTIF(AS12:AS45,"ÉÉ")=0,"",COUNTIF(AS12:AS45,"ÉÉ"))</f>
        <v>3</v>
      </c>
      <c r="AT50" s="495"/>
      <c r="AU50" s="496"/>
      <c r="AV50" s="496"/>
      <c r="AW50" s="496"/>
      <c r="AX50" s="527"/>
      <c r="AY50" s="497" t="str">
        <f>IF(COUNTIF(AY12:AY45,"ÉÉ")=0,"",COUNTIF(AY12:AY45,"ÉÉ"))</f>
        <v/>
      </c>
      <c r="AZ50" s="498"/>
      <c r="BA50" s="496"/>
      <c r="BB50" s="496"/>
      <c r="BC50" s="496"/>
      <c r="BD50" s="527"/>
      <c r="BE50" s="499">
        <f t="shared" si="133"/>
        <v>14</v>
      </c>
      <c r="BF50" s="195"/>
      <c r="BG50" s="195"/>
    </row>
    <row r="51" spans="1:59" ht="15.75" customHeight="1" x14ac:dyDescent="0.3">
      <c r="A51" s="234"/>
      <c r="B51" s="493"/>
      <c r="C51" s="494" t="s">
        <v>221</v>
      </c>
      <c r="D51" s="500"/>
      <c r="E51" s="501"/>
      <c r="F51" s="501"/>
      <c r="G51" s="501"/>
      <c r="H51" s="502"/>
      <c r="I51" s="497" t="str">
        <f>IF(COUNTIF(I12:I45,"ÉÉ(Z)")=0,"",COUNTIF(I12:I45,"ÉÉ(Z)"))</f>
        <v/>
      </c>
      <c r="J51" s="500"/>
      <c r="K51" s="501"/>
      <c r="L51" s="501"/>
      <c r="M51" s="501"/>
      <c r="N51" s="502"/>
      <c r="O51" s="497" t="str">
        <f>IF(COUNTIF(O12:O45,"ÉÉ(Z)")=0,"",COUNTIF(O12:O45,"ÉÉ(Z)"))</f>
        <v/>
      </c>
      <c r="P51" s="500"/>
      <c r="Q51" s="501"/>
      <c r="R51" s="501"/>
      <c r="S51" s="501"/>
      <c r="T51" s="502"/>
      <c r="U51" s="497" t="str">
        <f>IF(COUNTIF(U12:U45,"ÉÉ(Z)")=0,"",COUNTIF(U12:U45,"ÉÉ(Z)"))</f>
        <v/>
      </c>
      <c r="V51" s="500"/>
      <c r="W51" s="501"/>
      <c r="X51" s="501"/>
      <c r="Y51" s="501"/>
      <c r="Z51" s="502"/>
      <c r="AA51" s="497" t="str">
        <f>IF(COUNTIF(AA12:AA45,"ÉÉ(Z)")=0,"",COUNTIF(AA12:AA45,"ÉÉ(Z)"))</f>
        <v/>
      </c>
      <c r="AB51" s="500"/>
      <c r="AC51" s="501"/>
      <c r="AD51" s="501"/>
      <c r="AE51" s="501"/>
      <c r="AF51" s="502"/>
      <c r="AG51" s="497" t="str">
        <f>IF(COUNTIF(AG12:AG45,"ÉÉ(Z)")=0,"",COUNTIF(AG12:AG45,"ÉÉ(Z)"))</f>
        <v/>
      </c>
      <c r="AH51" s="500"/>
      <c r="AI51" s="501"/>
      <c r="AJ51" s="501"/>
      <c r="AK51" s="501"/>
      <c r="AL51" s="502"/>
      <c r="AM51" s="497">
        <f>IF(COUNTIF(AM12:AM45,"ÉÉ(Z)")=0,"",COUNTIF(AM12:AM45,"ÉÉ(Z)"))</f>
        <v>1</v>
      </c>
      <c r="AN51" s="500"/>
      <c r="AO51" s="501"/>
      <c r="AP51" s="501"/>
      <c r="AQ51" s="501"/>
      <c r="AR51" s="502"/>
      <c r="AS51" s="497" t="str">
        <f>IF(COUNTIF(AS12:AS45,"ÉÉ(Z)")=0,"",COUNTIF(AS12:AS45,"ÉÉ(Z)"))</f>
        <v/>
      </c>
      <c r="AT51" s="500"/>
      <c r="AU51" s="501"/>
      <c r="AV51" s="501"/>
      <c r="AW51" s="501"/>
      <c r="AX51" s="502"/>
      <c r="AY51" s="497" t="str">
        <f>IF(COUNTIF(AY12:AY45,"ÉÉ(Z)")=0,"",COUNTIF(AY12:AY45,"ÉÉ(Z)"))</f>
        <v/>
      </c>
      <c r="AZ51" s="503"/>
      <c r="BA51" s="501"/>
      <c r="BB51" s="501"/>
      <c r="BC51" s="501"/>
      <c r="BD51" s="502"/>
      <c r="BE51" s="499">
        <f t="shared" si="133"/>
        <v>1</v>
      </c>
    </row>
    <row r="52" spans="1:59" ht="15.75" customHeight="1" x14ac:dyDescent="0.3">
      <c r="A52" s="234"/>
      <c r="B52" s="493"/>
      <c r="C52" s="494" t="s">
        <v>222</v>
      </c>
      <c r="D52" s="495"/>
      <c r="E52" s="496"/>
      <c r="F52" s="496"/>
      <c r="G52" s="496"/>
      <c r="H52" s="527"/>
      <c r="I52" s="497" t="str">
        <f>IF(COUNTIF(I12:I45,"GYJ")=0,"",COUNTIF(I12:I45,"GYJ"))</f>
        <v/>
      </c>
      <c r="J52" s="495"/>
      <c r="K52" s="496"/>
      <c r="L52" s="496"/>
      <c r="M52" s="496"/>
      <c r="N52" s="527"/>
      <c r="O52" s="497" t="str">
        <f>IF(COUNTIF(O12:O45,"GYJ")=0,"",COUNTIF(O12:O45,"GYJ"))</f>
        <v/>
      </c>
      <c r="P52" s="495"/>
      <c r="Q52" s="496"/>
      <c r="R52" s="496"/>
      <c r="S52" s="496"/>
      <c r="T52" s="527"/>
      <c r="U52" s="497">
        <f>IF(COUNTIF(U12:U45,"GYJ")=0,"",COUNTIF(U12:U45,"GYJ"))</f>
        <v>1</v>
      </c>
      <c r="V52" s="495"/>
      <c r="W52" s="496"/>
      <c r="X52" s="496"/>
      <c r="Y52" s="496"/>
      <c r="Z52" s="527"/>
      <c r="AA52" s="497" t="str">
        <f>IF(COUNTIF(AA12:AA45,"GYJ")=0,"",COUNTIF(AA12:AA45,"GYJ"))</f>
        <v/>
      </c>
      <c r="AB52" s="495"/>
      <c r="AC52" s="496"/>
      <c r="AD52" s="496"/>
      <c r="AE52" s="496"/>
      <c r="AF52" s="527"/>
      <c r="AG52" s="497" t="str">
        <f>IF(COUNTIF(AG12:AG45,"GYJ")=0,"",COUNTIF(AG12:AG45,"GYJ"))</f>
        <v/>
      </c>
      <c r="AH52" s="495"/>
      <c r="AI52" s="496"/>
      <c r="AJ52" s="496"/>
      <c r="AK52" s="496"/>
      <c r="AL52" s="527"/>
      <c r="AM52" s="497">
        <f>IF(COUNTIF(AM12:AM45,"GYJ")=0,"",COUNTIF(AM12:AM45,"GYJ"))</f>
        <v>3</v>
      </c>
      <c r="AN52" s="495"/>
      <c r="AO52" s="496"/>
      <c r="AP52" s="496"/>
      <c r="AQ52" s="496"/>
      <c r="AR52" s="527"/>
      <c r="AS52" s="497">
        <f>IF(COUNTIF(AS12:AS45,"GYJ")=0,"",COUNTIF(AS12:AS45,"GYJ"))</f>
        <v>2</v>
      </c>
      <c r="AT52" s="495"/>
      <c r="AU52" s="496"/>
      <c r="AV52" s="496"/>
      <c r="AW52" s="496"/>
      <c r="AX52" s="527"/>
      <c r="AY52" s="497" t="str">
        <f>IF(COUNTIF(AY12:AY45,"GYJ")=0,"",COUNTIF(AY12:AY45,"GYJ"))</f>
        <v/>
      </c>
      <c r="AZ52" s="498"/>
      <c r="BA52" s="496"/>
      <c r="BB52" s="496"/>
      <c r="BC52" s="496"/>
      <c r="BD52" s="527"/>
      <c r="BE52" s="499">
        <f t="shared" si="133"/>
        <v>6</v>
      </c>
    </row>
    <row r="53" spans="1:59" ht="15.75" customHeight="1" x14ac:dyDescent="0.3">
      <c r="A53" s="234"/>
      <c r="B53" s="504"/>
      <c r="C53" s="494" t="s">
        <v>223</v>
      </c>
      <c r="D53" s="495"/>
      <c r="E53" s="496"/>
      <c r="F53" s="496"/>
      <c r="G53" s="496"/>
      <c r="H53" s="527"/>
      <c r="I53" s="497" t="str">
        <f>IF(COUNTIF(I12:I45,"GYJ(Z)")=0,"",COUNTIF(I12:I45,"GYJ(Z)"))</f>
        <v/>
      </c>
      <c r="J53" s="495"/>
      <c r="K53" s="496"/>
      <c r="L53" s="496"/>
      <c r="M53" s="496"/>
      <c r="N53" s="527"/>
      <c r="O53" s="497" t="str">
        <f>IF(COUNTIF(O12:O45,"GYJ(Z)")=0,"",COUNTIF(O12:O45,"GYJ(Z)"))</f>
        <v/>
      </c>
      <c r="P53" s="495"/>
      <c r="Q53" s="496"/>
      <c r="R53" s="496"/>
      <c r="S53" s="496"/>
      <c r="T53" s="527"/>
      <c r="U53" s="497" t="str">
        <f>IF(COUNTIF(U12:U45,"GYJ(Z)")=0,"",COUNTIF(U12:U45,"GYJ(Z)"))</f>
        <v/>
      </c>
      <c r="V53" s="495"/>
      <c r="W53" s="496"/>
      <c r="X53" s="496"/>
      <c r="Y53" s="496"/>
      <c r="Z53" s="527"/>
      <c r="AA53" s="497" t="str">
        <f>IF(COUNTIF(AA12:AA45,"GYJ(Z)")=0,"",COUNTIF(AA12:AA45,"GYJ(Z)"))</f>
        <v/>
      </c>
      <c r="AB53" s="495"/>
      <c r="AC53" s="496"/>
      <c r="AD53" s="496"/>
      <c r="AE53" s="496"/>
      <c r="AF53" s="527"/>
      <c r="AG53" s="497" t="str">
        <f>IF(COUNTIF(AG12:AG45,"GYJ(Z)")=0,"",COUNTIF(AG12:AG45,"GYJ(Z)"))</f>
        <v/>
      </c>
      <c r="AH53" s="495"/>
      <c r="AI53" s="496"/>
      <c r="AJ53" s="496"/>
      <c r="AK53" s="496"/>
      <c r="AL53" s="527"/>
      <c r="AM53" s="497" t="str">
        <f>IF(COUNTIF(AM12:AM45,"GYJ(Z)")=0,"",COUNTIF(AM12:AM45,"GYJ(Z)"))</f>
        <v/>
      </c>
      <c r="AN53" s="495"/>
      <c r="AO53" s="496"/>
      <c r="AP53" s="496"/>
      <c r="AQ53" s="496"/>
      <c r="AR53" s="527"/>
      <c r="AS53" s="497" t="str">
        <f>IF(COUNTIF(AS12:AS45,"GYJ(Z)")=0,"",COUNTIF(AS12:AS45,"GYJ(Z)"))</f>
        <v/>
      </c>
      <c r="AT53" s="495"/>
      <c r="AU53" s="496"/>
      <c r="AV53" s="496"/>
      <c r="AW53" s="496"/>
      <c r="AX53" s="527"/>
      <c r="AY53" s="497">
        <f>IF(COUNTIF(AY12:AY45,"GYJ(Z)")=0,"",COUNTIF(AY12:AY45,"GYJ(Z)"))</f>
        <v>1</v>
      </c>
      <c r="AZ53" s="498"/>
      <c r="BA53" s="496"/>
      <c r="BB53" s="496"/>
      <c r="BC53" s="496"/>
      <c r="BD53" s="527"/>
      <c r="BE53" s="499">
        <f t="shared" si="133"/>
        <v>1</v>
      </c>
    </row>
    <row r="54" spans="1:59" ht="15.75" customHeight="1" x14ac:dyDescent="0.3">
      <c r="A54" s="234"/>
      <c r="B54" s="493"/>
      <c r="C54" s="505" t="s">
        <v>224</v>
      </c>
      <c r="D54" s="495"/>
      <c r="E54" s="496"/>
      <c r="F54" s="496"/>
      <c r="G54" s="496"/>
      <c r="H54" s="527"/>
      <c r="I54" s="497" t="str">
        <f>IF(COUNTIF(I12:I45,"K")=0,"",COUNTIF(I12:I45,"K"))</f>
        <v/>
      </c>
      <c r="J54" s="495"/>
      <c r="K54" s="496"/>
      <c r="L54" s="496"/>
      <c r="M54" s="496"/>
      <c r="N54" s="527"/>
      <c r="O54" s="497" t="str">
        <f>IF(COUNTIF(O12:O45,"K")=0,"",COUNTIF(O12:O45,"K"))</f>
        <v/>
      </c>
      <c r="P54" s="495"/>
      <c r="Q54" s="496"/>
      <c r="R54" s="496"/>
      <c r="S54" s="496"/>
      <c r="T54" s="527"/>
      <c r="U54" s="497" t="str">
        <f>IF(COUNTIF(U12:U45,"K")=0,"",COUNTIF(U12:U45,"K"))</f>
        <v/>
      </c>
      <c r="V54" s="495"/>
      <c r="W54" s="496"/>
      <c r="X54" s="496"/>
      <c r="Y54" s="496"/>
      <c r="Z54" s="527"/>
      <c r="AA54" s="497" t="str">
        <f>IF(COUNTIF(AA12:AA45,"K")=0,"",COUNTIF(AA12:AA45,"K"))</f>
        <v/>
      </c>
      <c r="AB54" s="495"/>
      <c r="AC54" s="496"/>
      <c r="AD54" s="496"/>
      <c r="AE54" s="496"/>
      <c r="AF54" s="527"/>
      <c r="AG54" s="497">
        <f>IF(COUNTIF(AG12:AG45,"K")=0,"",COUNTIF(AG12:AG45,"K"))</f>
        <v>1</v>
      </c>
      <c r="AH54" s="495"/>
      <c r="AI54" s="496"/>
      <c r="AJ54" s="496"/>
      <c r="AK54" s="496"/>
      <c r="AL54" s="527"/>
      <c r="AM54" s="497" t="str">
        <f>IF(COUNTIF(AM12:AM45,"K")=0,"",COUNTIF(AM12:AM45,"K"))</f>
        <v/>
      </c>
      <c r="AN54" s="495"/>
      <c r="AO54" s="496"/>
      <c r="AP54" s="496"/>
      <c r="AQ54" s="496"/>
      <c r="AR54" s="527"/>
      <c r="AS54" s="497" t="str">
        <f>IF(COUNTIF(AS12:AS45,"K")=0,"",COUNTIF(AS12:AS45,"K"))</f>
        <v/>
      </c>
      <c r="AT54" s="495"/>
      <c r="AU54" s="496"/>
      <c r="AV54" s="496"/>
      <c r="AW54" s="496"/>
      <c r="AX54" s="527"/>
      <c r="AY54" s="497" t="str">
        <f>IF(COUNTIF(AY12:AY45,"K")=0,"",COUNTIF(AY12:AY45,"K"))</f>
        <v/>
      </c>
      <c r="AZ54" s="498"/>
      <c r="BA54" s="496"/>
      <c r="BB54" s="496"/>
      <c r="BC54" s="496"/>
      <c r="BD54" s="527"/>
      <c r="BE54" s="499">
        <f t="shared" si="133"/>
        <v>1</v>
      </c>
    </row>
    <row r="55" spans="1:59" ht="15.75" customHeight="1" x14ac:dyDescent="0.3">
      <c r="A55" s="234"/>
      <c r="B55" s="493"/>
      <c r="C55" s="505" t="s">
        <v>225</v>
      </c>
      <c r="D55" s="495"/>
      <c r="E55" s="496"/>
      <c r="F55" s="496"/>
      <c r="G55" s="496"/>
      <c r="H55" s="527"/>
      <c r="I55" s="497" t="str">
        <f>IF(COUNTIF(I12:I45,"K(Z)")=0,"",COUNTIF(I12:I45,"K(Z)"))</f>
        <v/>
      </c>
      <c r="J55" s="495"/>
      <c r="K55" s="496"/>
      <c r="L55" s="496"/>
      <c r="M55" s="496"/>
      <c r="N55" s="527"/>
      <c r="O55" s="497" t="str">
        <f>IF(COUNTIF(O12:O45,"K(Z)")=0,"",COUNTIF(O12:O45,"K(Z)"))</f>
        <v/>
      </c>
      <c r="P55" s="495"/>
      <c r="Q55" s="496"/>
      <c r="R55" s="496"/>
      <c r="S55" s="496"/>
      <c r="T55" s="527"/>
      <c r="U55" s="497" t="str">
        <f>IF(COUNTIF(U12:U45,"K(Z)")=0,"",COUNTIF(U12:U45,"K(Z)"))</f>
        <v/>
      </c>
      <c r="V55" s="495"/>
      <c r="W55" s="496"/>
      <c r="X55" s="496"/>
      <c r="Y55" s="496"/>
      <c r="Z55" s="527"/>
      <c r="AA55" s="497" t="str">
        <f>IF(COUNTIF(AA12:AA45,"K(Z)")=0,"",COUNTIF(AA12:AA45,"K(Z)"))</f>
        <v/>
      </c>
      <c r="AB55" s="495"/>
      <c r="AC55" s="496"/>
      <c r="AD55" s="496"/>
      <c r="AE55" s="496"/>
      <c r="AF55" s="527"/>
      <c r="AG55" s="497">
        <f>IF(COUNTIF(AG12:AG45,"K(Z)")=0,"",COUNTIF(AG12:AG45,"K(Z)"))</f>
        <v>2</v>
      </c>
      <c r="AH55" s="495"/>
      <c r="AI55" s="496"/>
      <c r="AJ55" s="496"/>
      <c r="AK55" s="496"/>
      <c r="AL55" s="527"/>
      <c r="AM55" s="497">
        <f>IF(COUNTIF(AM12:AM45,"K(Z)")=0,"",COUNTIF(AM12:AM45,"K(Z)"))</f>
        <v>1</v>
      </c>
      <c r="AN55" s="495"/>
      <c r="AO55" s="496"/>
      <c r="AP55" s="496"/>
      <c r="AQ55" s="496"/>
      <c r="AR55" s="527"/>
      <c r="AS55" s="497" t="str">
        <f>IF(COUNTIF(AS12:AS45,"K(Z)")=0,"",COUNTIF(AS12:AS45,"K(Z)"))</f>
        <v/>
      </c>
      <c r="AT55" s="495"/>
      <c r="AU55" s="496"/>
      <c r="AV55" s="496"/>
      <c r="AW55" s="496"/>
      <c r="AX55" s="527"/>
      <c r="AY55" s="497" t="str">
        <f>IF(COUNTIF(AY12:AY45,"K(Z)")=0,"",COUNTIF(AY12:AY45,"K(Z)"))</f>
        <v/>
      </c>
      <c r="AZ55" s="498"/>
      <c r="BA55" s="496"/>
      <c r="BB55" s="496"/>
      <c r="BC55" s="496"/>
      <c r="BD55" s="527"/>
      <c r="BE55" s="499">
        <f t="shared" si="133"/>
        <v>3</v>
      </c>
    </row>
    <row r="56" spans="1:59" ht="15.75" customHeight="1" x14ac:dyDescent="0.3">
      <c r="A56" s="234"/>
      <c r="B56" s="493"/>
      <c r="C56" s="494" t="s">
        <v>226</v>
      </c>
      <c r="D56" s="495"/>
      <c r="E56" s="496"/>
      <c r="F56" s="496"/>
      <c r="G56" s="496"/>
      <c r="H56" s="527"/>
      <c r="I56" s="497" t="str">
        <f>IF(COUNTIF(I12:I45,"AV")=0,"",COUNTIF(I12:I45,"AV"))</f>
        <v/>
      </c>
      <c r="J56" s="495"/>
      <c r="K56" s="496"/>
      <c r="L56" s="496"/>
      <c r="M56" s="496"/>
      <c r="N56" s="527"/>
      <c r="O56" s="497" t="str">
        <f>IF(COUNTIF(O12:O45,"AV")=0,"",COUNTIF(O12:O45,"AV"))</f>
        <v/>
      </c>
      <c r="P56" s="495"/>
      <c r="Q56" s="496"/>
      <c r="R56" s="496"/>
      <c r="S56" s="496"/>
      <c r="T56" s="527"/>
      <c r="U56" s="497" t="str">
        <f>IF(COUNTIF(U12:U45,"AV")=0,"",COUNTIF(U12:U45,"AV"))</f>
        <v/>
      </c>
      <c r="V56" s="495"/>
      <c r="W56" s="496"/>
      <c r="X56" s="496"/>
      <c r="Y56" s="496"/>
      <c r="Z56" s="527"/>
      <c r="AA56" s="497" t="str">
        <f>IF(COUNTIF(AA12:AA45,"AV")=0,"",COUNTIF(AA12:AA45,"AV"))</f>
        <v/>
      </c>
      <c r="AB56" s="495"/>
      <c r="AC56" s="496"/>
      <c r="AD56" s="496"/>
      <c r="AE56" s="496"/>
      <c r="AF56" s="527"/>
      <c r="AG56" s="497" t="str">
        <f>IF(COUNTIF(AG12:AG45,"AV")=0,"",COUNTIF(AG12:AG45,"AV"))</f>
        <v/>
      </c>
      <c r="AH56" s="495"/>
      <c r="AI56" s="496"/>
      <c r="AJ56" s="496"/>
      <c r="AK56" s="496"/>
      <c r="AL56" s="527"/>
      <c r="AM56" s="497" t="str">
        <f>IF(COUNTIF(AM12:AM45,"AV")=0,"",COUNTIF(AM12:AM45,"AV"))</f>
        <v/>
      </c>
      <c r="AN56" s="495"/>
      <c r="AO56" s="496"/>
      <c r="AP56" s="496"/>
      <c r="AQ56" s="496"/>
      <c r="AR56" s="527"/>
      <c r="AS56" s="497" t="str">
        <f>IF(COUNTIF(AS12:AS45,"AV")=0,"",COUNTIF(AS12:AS45,"AV"))</f>
        <v/>
      </c>
      <c r="AT56" s="495"/>
      <c r="AU56" s="496"/>
      <c r="AV56" s="496"/>
      <c r="AW56" s="496"/>
      <c r="AX56" s="527"/>
      <c r="AY56" s="497" t="str">
        <f>IF(COUNTIF(AY12:AY45,"AV")=0,"",COUNTIF(AY12:AY45,"AV"))</f>
        <v/>
      </c>
      <c r="AZ56" s="498"/>
      <c r="BA56" s="496"/>
      <c r="BB56" s="496"/>
      <c r="BC56" s="496"/>
      <c r="BD56" s="527"/>
      <c r="BE56" s="499" t="str">
        <f t="shared" si="133"/>
        <v/>
      </c>
    </row>
    <row r="57" spans="1:59" ht="15.75" customHeight="1" x14ac:dyDescent="0.3">
      <c r="A57" s="234"/>
      <c r="B57" s="493"/>
      <c r="C57" s="494" t="s">
        <v>227</v>
      </c>
      <c r="D57" s="495"/>
      <c r="E57" s="496"/>
      <c r="F57" s="496"/>
      <c r="G57" s="496"/>
      <c r="H57" s="527"/>
      <c r="I57" s="497" t="str">
        <f>IF(COUNTIF(I12:I45,"KV")=0,"",COUNTIF(I12:I45,"KV"))</f>
        <v/>
      </c>
      <c r="J57" s="495"/>
      <c r="K57" s="496"/>
      <c r="L57" s="496"/>
      <c r="M57" s="496"/>
      <c r="N57" s="527"/>
      <c r="O57" s="497" t="str">
        <f>IF(COUNTIF(O12:O45,"KV")=0,"",COUNTIF(O12:O45,"KV"))</f>
        <v/>
      </c>
      <c r="P57" s="495"/>
      <c r="Q57" s="496"/>
      <c r="R57" s="496"/>
      <c r="S57" s="496"/>
      <c r="T57" s="527"/>
      <c r="U57" s="497" t="str">
        <f>IF(COUNTIF(U12:U45,"KV")=0,"",COUNTIF(U12:U45,"KV"))</f>
        <v/>
      </c>
      <c r="V57" s="495"/>
      <c r="W57" s="496"/>
      <c r="X57" s="496"/>
      <c r="Y57" s="496"/>
      <c r="Z57" s="527"/>
      <c r="AA57" s="497" t="str">
        <f>IF(COUNTIF(AA12:AA45,"KV")=0,"",COUNTIF(AA12:AA45,"KV"))</f>
        <v/>
      </c>
      <c r="AB57" s="495"/>
      <c r="AC57" s="496"/>
      <c r="AD57" s="496"/>
      <c r="AE57" s="496"/>
      <c r="AF57" s="527"/>
      <c r="AG57" s="497" t="str">
        <f>IF(COUNTIF(AG12:AG45,"KV")=0,"",COUNTIF(AG12:AG45,"KV"))</f>
        <v/>
      </c>
      <c r="AH57" s="495"/>
      <c r="AI57" s="496"/>
      <c r="AJ57" s="496"/>
      <c r="AK57" s="496"/>
      <c r="AL57" s="527"/>
      <c r="AM57" s="497" t="str">
        <f>IF(COUNTIF(AM12:AM45,"KV")=0,"",COUNTIF(AM12:AM45,"KV"))</f>
        <v/>
      </c>
      <c r="AN57" s="495"/>
      <c r="AO57" s="496"/>
      <c r="AP57" s="496"/>
      <c r="AQ57" s="496"/>
      <c r="AR57" s="527"/>
      <c r="AS57" s="497" t="str">
        <f>IF(COUNTIF(AS12:AS45,"KV")=0,"",COUNTIF(AS12:AS45,"KV"))</f>
        <v/>
      </c>
      <c r="AT57" s="495"/>
      <c r="AU57" s="496"/>
      <c r="AV57" s="496"/>
      <c r="AW57" s="496"/>
      <c r="AX57" s="527"/>
      <c r="AY57" s="497" t="str">
        <f>IF(COUNTIF(AY12:AY45,"KV")=0,"",COUNTIF(AY12:AY45,"KV"))</f>
        <v/>
      </c>
      <c r="AZ57" s="498"/>
      <c r="BA57" s="496"/>
      <c r="BB57" s="496"/>
      <c r="BC57" s="496"/>
      <c r="BD57" s="527"/>
      <c r="BE57" s="499" t="str">
        <f t="shared" si="133"/>
        <v/>
      </c>
    </row>
    <row r="58" spans="1:59" ht="15.75" customHeight="1" x14ac:dyDescent="0.3">
      <c r="A58" s="234"/>
      <c r="B58" s="493"/>
      <c r="C58" s="494" t="s">
        <v>228</v>
      </c>
      <c r="D58" s="506"/>
      <c r="E58" s="507"/>
      <c r="F58" s="507"/>
      <c r="G58" s="507"/>
      <c r="H58" s="531"/>
      <c r="I58" s="497" t="str">
        <f>IF(COUNTIF(I12:I45,"SZG")=0,"",COUNTIF(I12:I45,"SZG"))</f>
        <v/>
      </c>
      <c r="J58" s="506"/>
      <c r="K58" s="507"/>
      <c r="L58" s="507"/>
      <c r="M58" s="507"/>
      <c r="N58" s="531"/>
      <c r="O58" s="497" t="str">
        <f>IF(COUNTIF(O12:O45,"SZG")=0,"",COUNTIF(O12:O45,"SZG"))</f>
        <v/>
      </c>
      <c r="P58" s="506"/>
      <c r="Q58" s="507"/>
      <c r="R58" s="507"/>
      <c r="S58" s="507"/>
      <c r="T58" s="531"/>
      <c r="U58" s="497" t="str">
        <f>IF(COUNTIF(U12:U45,"SZG")=0,"",COUNTIF(U12:U45,"SZG"))</f>
        <v/>
      </c>
      <c r="V58" s="506"/>
      <c r="W58" s="507"/>
      <c r="X58" s="507"/>
      <c r="Y58" s="507"/>
      <c r="Z58" s="531"/>
      <c r="AA58" s="497" t="str">
        <f>IF(COUNTIF(AA12:AA45,"SZG")=0,"",COUNTIF(AA12:AA45,"SZG"))</f>
        <v/>
      </c>
      <c r="AB58" s="506"/>
      <c r="AC58" s="507"/>
      <c r="AD58" s="507"/>
      <c r="AE58" s="507"/>
      <c r="AF58" s="531"/>
      <c r="AG58" s="497" t="str">
        <f>IF(COUNTIF(AG12:AG45,"SZG")=0,"",COUNTIF(AG12:AG45,"SZG"))</f>
        <v/>
      </c>
      <c r="AH58" s="506"/>
      <c r="AI58" s="507"/>
      <c r="AJ58" s="507"/>
      <c r="AK58" s="507"/>
      <c r="AL58" s="531"/>
      <c r="AM58" s="497" t="str">
        <f>IF(COUNTIF(AM12:AM45,"SZG")=0,"",COUNTIF(AM12:AM45,"SZG"))</f>
        <v/>
      </c>
      <c r="AN58" s="506"/>
      <c r="AO58" s="507"/>
      <c r="AP58" s="507"/>
      <c r="AQ58" s="507"/>
      <c r="AR58" s="531"/>
      <c r="AS58" s="497" t="str">
        <f>IF(COUNTIF(AS12:AS45,"SZG")=0,"",COUNTIF(AS12:AS45,"SZG"))</f>
        <v/>
      </c>
      <c r="AT58" s="506"/>
      <c r="AU58" s="507"/>
      <c r="AV58" s="507"/>
      <c r="AW58" s="507"/>
      <c r="AX58" s="531"/>
      <c r="AY58" s="497" t="str">
        <f>IF(COUNTIF(AY12:AY45,"SZG")=0,"",COUNTIF(AY12:AY45,"SZG"))</f>
        <v/>
      </c>
      <c r="AZ58" s="498"/>
      <c r="BA58" s="496"/>
      <c r="BB58" s="496"/>
      <c r="BC58" s="496"/>
      <c r="BD58" s="527"/>
      <c r="BE58" s="499" t="str">
        <f t="shared" si="133"/>
        <v/>
      </c>
    </row>
    <row r="59" spans="1:59" ht="15.75" customHeight="1" x14ac:dyDescent="0.3">
      <c r="A59" s="234"/>
      <c r="B59" s="493"/>
      <c r="C59" s="494" t="s">
        <v>229</v>
      </c>
      <c r="D59" s="506"/>
      <c r="E59" s="507"/>
      <c r="F59" s="507"/>
      <c r="G59" s="507"/>
      <c r="H59" s="531"/>
      <c r="I59" s="497" t="str">
        <f>IF(COUNTIF(I12:I45,"ZV")=0,"",COUNTIF(I12:I45,"ZV"))</f>
        <v/>
      </c>
      <c r="J59" s="506"/>
      <c r="K59" s="507"/>
      <c r="L59" s="507"/>
      <c r="M59" s="507"/>
      <c r="N59" s="531"/>
      <c r="O59" s="497" t="str">
        <f>IF(COUNTIF(O12:O45,"ZV")=0,"",COUNTIF(O12:O45,"ZV"))</f>
        <v/>
      </c>
      <c r="P59" s="506"/>
      <c r="Q59" s="507"/>
      <c r="R59" s="507"/>
      <c r="S59" s="507"/>
      <c r="T59" s="531"/>
      <c r="U59" s="497" t="str">
        <f>IF(COUNTIF(U12:U45,"ZV")=0,"",COUNTIF(U12:U45,"ZV"))</f>
        <v/>
      </c>
      <c r="V59" s="506"/>
      <c r="W59" s="507"/>
      <c r="X59" s="507"/>
      <c r="Y59" s="507"/>
      <c r="Z59" s="531"/>
      <c r="AA59" s="497" t="str">
        <f>IF(COUNTIF(AA12:AA45,"ZV")=0,"",COUNTIF(AA12:AA45,"ZV"))</f>
        <v/>
      </c>
      <c r="AB59" s="506"/>
      <c r="AC59" s="507"/>
      <c r="AD59" s="507"/>
      <c r="AE59" s="507"/>
      <c r="AF59" s="531"/>
      <c r="AG59" s="497" t="str">
        <f>IF(COUNTIF(AG12:AG45,"ZV")=0,"",COUNTIF(AG12:AG45,"ZV"))</f>
        <v/>
      </c>
      <c r="AH59" s="506"/>
      <c r="AI59" s="507"/>
      <c r="AJ59" s="507"/>
      <c r="AK59" s="507"/>
      <c r="AL59" s="531"/>
      <c r="AM59" s="497" t="str">
        <f>IF(COUNTIF(AM12:AM45,"ZV")=0,"",COUNTIF(AM12:AM45,"ZV"))</f>
        <v/>
      </c>
      <c r="AN59" s="506"/>
      <c r="AO59" s="507"/>
      <c r="AP59" s="507"/>
      <c r="AQ59" s="507"/>
      <c r="AR59" s="531"/>
      <c r="AS59" s="497" t="str">
        <f>IF(COUNTIF(AS12:AS45,"ZV")=0,"",COUNTIF(AS12:AS45,"ZV"))</f>
        <v/>
      </c>
      <c r="AT59" s="506"/>
      <c r="AU59" s="507"/>
      <c r="AV59" s="507"/>
      <c r="AW59" s="507"/>
      <c r="AX59" s="531"/>
      <c r="AY59" s="497" t="str">
        <f>IF(COUNTIF(AY12:AY45,"ZV")=0,"",COUNTIF(AY12:AY45,"ZV"))</f>
        <v/>
      </c>
      <c r="AZ59" s="498"/>
      <c r="BA59" s="496"/>
      <c r="BB59" s="496"/>
      <c r="BC59" s="496"/>
      <c r="BD59" s="527"/>
      <c r="BE59" s="499" t="str">
        <f t="shared" si="133"/>
        <v/>
      </c>
    </row>
    <row r="60" spans="1:59" ht="15.75" customHeight="1" thickBot="1" x14ac:dyDescent="0.35">
      <c r="A60" s="508"/>
      <c r="B60" s="509"/>
      <c r="C60" s="510" t="s">
        <v>230</v>
      </c>
      <c r="D60" s="511"/>
      <c r="E60" s="512"/>
      <c r="F60" s="512"/>
      <c r="G60" s="512"/>
      <c r="H60" s="513"/>
      <c r="I60" s="514" t="str">
        <f>IF(SUM(I48:I59)=0,"",SUM(I48:I59))</f>
        <v/>
      </c>
      <c r="J60" s="511"/>
      <c r="K60" s="512"/>
      <c r="L60" s="512"/>
      <c r="M60" s="512"/>
      <c r="N60" s="513"/>
      <c r="O60" s="514" t="str">
        <f>IF(SUM(O48:O59)=0,"",SUM(O48:O59))</f>
        <v/>
      </c>
      <c r="P60" s="511"/>
      <c r="Q60" s="512"/>
      <c r="R60" s="512"/>
      <c r="S60" s="512"/>
      <c r="T60" s="513"/>
      <c r="U60" s="514">
        <f>IF(SUM(U48:U59)=0,"",SUM(U48:U59))</f>
        <v>1</v>
      </c>
      <c r="V60" s="511"/>
      <c r="W60" s="512"/>
      <c r="X60" s="512"/>
      <c r="Y60" s="512"/>
      <c r="Z60" s="513"/>
      <c r="AA60" s="514">
        <f>IF(SUM(AA48:AA59)=0,"",SUM(AA48:AA59))</f>
        <v>5</v>
      </c>
      <c r="AB60" s="511"/>
      <c r="AC60" s="512"/>
      <c r="AD60" s="512"/>
      <c r="AE60" s="512"/>
      <c r="AF60" s="513"/>
      <c r="AG60" s="514">
        <f>IF(SUM(AG48:AG59)=0,"",SUM(AG48:AG59))</f>
        <v>7</v>
      </c>
      <c r="AH60" s="511"/>
      <c r="AI60" s="512"/>
      <c r="AJ60" s="512"/>
      <c r="AK60" s="512"/>
      <c r="AL60" s="513"/>
      <c r="AM60" s="514">
        <f>IF(SUM(AM48:AM59)=0,"",SUM(AM48:AM59))</f>
        <v>7</v>
      </c>
      <c r="AN60" s="511"/>
      <c r="AO60" s="512"/>
      <c r="AP60" s="512"/>
      <c r="AQ60" s="512"/>
      <c r="AR60" s="513"/>
      <c r="AS60" s="514">
        <f>IF(SUM(AS48:AS59)=0,"",SUM(AS48:AS59))</f>
        <v>5</v>
      </c>
      <c r="AT60" s="511"/>
      <c r="AU60" s="512"/>
      <c r="AV60" s="512"/>
      <c r="AW60" s="512"/>
      <c r="AX60" s="513"/>
      <c r="AY60" s="514">
        <f>IF(SUM(AY48:AY59)=0,"",SUM(AY48:AY59))</f>
        <v>1</v>
      </c>
      <c r="AZ60" s="515"/>
      <c r="BA60" s="512"/>
      <c r="BB60" s="512"/>
      <c r="BC60" s="512"/>
      <c r="BD60" s="513"/>
      <c r="BE60" s="516">
        <f t="shared" si="133"/>
        <v>26</v>
      </c>
    </row>
    <row r="61" spans="1:59" ht="15.75" customHeight="1" thickTop="1" x14ac:dyDescent="0.3">
      <c r="B61" s="112"/>
      <c r="C61" s="112"/>
    </row>
    <row r="62" spans="1:59" ht="15.75" customHeight="1" x14ac:dyDescent="0.3">
      <c r="B62" s="112"/>
      <c r="C62" s="112"/>
    </row>
    <row r="63" spans="1:59" ht="15.75" customHeight="1" x14ac:dyDescent="0.3">
      <c r="B63" s="112"/>
      <c r="C63" s="112"/>
    </row>
    <row r="64" spans="1:59" ht="15.75" customHeight="1" x14ac:dyDescent="0.3">
      <c r="B64" s="112"/>
      <c r="C64" s="112"/>
    </row>
    <row r="65" spans="2:3" ht="15.75" customHeight="1" x14ac:dyDescent="0.3">
      <c r="B65" s="112"/>
      <c r="C65" s="112"/>
    </row>
    <row r="66" spans="2:3" ht="15.75" customHeight="1" x14ac:dyDescent="0.3">
      <c r="B66" s="112"/>
      <c r="C66" s="112"/>
    </row>
    <row r="67" spans="2:3" ht="15.75" customHeight="1" x14ac:dyDescent="0.3">
      <c r="B67" s="112"/>
      <c r="C67" s="112"/>
    </row>
    <row r="68" spans="2:3" ht="15.75" customHeight="1" x14ac:dyDescent="0.3">
      <c r="B68" s="112"/>
      <c r="C68" s="112"/>
    </row>
    <row r="69" spans="2:3" ht="15.75" customHeight="1" x14ac:dyDescent="0.3">
      <c r="B69" s="112"/>
      <c r="C69" s="112"/>
    </row>
    <row r="70" spans="2:3" ht="15.75" customHeight="1" x14ac:dyDescent="0.3">
      <c r="B70" s="112"/>
      <c r="C70" s="112"/>
    </row>
    <row r="71" spans="2:3" ht="15.75" customHeight="1" x14ac:dyDescent="0.3">
      <c r="B71" s="112"/>
      <c r="C71" s="112"/>
    </row>
    <row r="72" spans="2:3" ht="15.75" customHeight="1" x14ac:dyDescent="0.3">
      <c r="B72" s="112"/>
      <c r="C72" s="112"/>
    </row>
    <row r="73" spans="2:3" ht="15.75" customHeight="1" x14ac:dyDescent="0.3">
      <c r="B73" s="112"/>
      <c r="C73" s="112"/>
    </row>
    <row r="74" spans="2:3" ht="15.75" customHeight="1" x14ac:dyDescent="0.3">
      <c r="B74" s="112"/>
      <c r="C74" s="112"/>
    </row>
    <row r="75" spans="2:3" ht="15.75" customHeight="1" x14ac:dyDescent="0.3">
      <c r="B75" s="112"/>
      <c r="C75" s="112"/>
    </row>
    <row r="76" spans="2:3" ht="15.75" customHeight="1" x14ac:dyDescent="0.3">
      <c r="B76" s="112"/>
      <c r="C76" s="112"/>
    </row>
    <row r="77" spans="2:3" ht="15.75" customHeight="1" x14ac:dyDescent="0.3">
      <c r="B77" s="112"/>
      <c r="C77" s="112"/>
    </row>
    <row r="78" spans="2:3" ht="15.75" customHeight="1" x14ac:dyDescent="0.3">
      <c r="B78" s="112"/>
      <c r="C78" s="112"/>
    </row>
    <row r="79" spans="2:3" ht="15.75" customHeight="1" x14ac:dyDescent="0.3">
      <c r="B79" s="112"/>
      <c r="C79" s="112"/>
    </row>
    <row r="80" spans="2:3" ht="15.75" customHeight="1" x14ac:dyDescent="0.3">
      <c r="B80" s="112"/>
      <c r="C80" s="112"/>
    </row>
    <row r="81" spans="2:3" ht="15.75" customHeight="1" x14ac:dyDescent="0.3">
      <c r="B81" s="112"/>
      <c r="C81" s="112"/>
    </row>
    <row r="82" spans="2:3" ht="15.75" customHeight="1" x14ac:dyDescent="0.3">
      <c r="B82" s="112"/>
      <c r="C82" s="112"/>
    </row>
    <row r="83" spans="2:3" ht="15.75" customHeight="1" x14ac:dyDescent="0.3">
      <c r="B83" s="112"/>
      <c r="C83" s="112"/>
    </row>
    <row r="84" spans="2:3" ht="15.75" customHeight="1" x14ac:dyDescent="0.3">
      <c r="B84" s="112"/>
      <c r="C84" s="112"/>
    </row>
    <row r="85" spans="2:3" ht="15.75" customHeight="1" x14ac:dyDescent="0.3">
      <c r="B85" s="112"/>
      <c r="C85" s="112"/>
    </row>
    <row r="86" spans="2:3" ht="15.75" customHeight="1" x14ac:dyDescent="0.3">
      <c r="B86" s="112"/>
      <c r="C86" s="112"/>
    </row>
    <row r="87" spans="2:3" ht="15.75" customHeight="1" x14ac:dyDescent="0.3">
      <c r="B87" s="112"/>
      <c r="C87" s="112"/>
    </row>
    <row r="88" spans="2:3" ht="15.75" customHeight="1" x14ac:dyDescent="0.3">
      <c r="B88" s="112"/>
      <c r="C88" s="112"/>
    </row>
    <row r="89" spans="2:3" ht="15.75" customHeight="1" x14ac:dyDescent="0.3">
      <c r="B89" s="112"/>
      <c r="C89" s="112"/>
    </row>
    <row r="90" spans="2:3" ht="15.75" customHeight="1" x14ac:dyDescent="0.3">
      <c r="B90" s="112"/>
      <c r="C90" s="112"/>
    </row>
    <row r="91" spans="2:3" ht="15.75" customHeight="1" x14ac:dyDescent="0.3">
      <c r="B91" s="112"/>
      <c r="C91" s="112"/>
    </row>
    <row r="92" spans="2:3" ht="15.75" customHeight="1" x14ac:dyDescent="0.3">
      <c r="B92" s="112"/>
      <c r="C92" s="112"/>
    </row>
    <row r="93" spans="2:3" ht="15.75" customHeight="1" x14ac:dyDescent="0.3">
      <c r="B93" s="112"/>
      <c r="C93" s="112"/>
    </row>
    <row r="94" spans="2:3" ht="15.75" customHeight="1" x14ac:dyDescent="0.3">
      <c r="B94" s="112"/>
      <c r="C94" s="112"/>
    </row>
    <row r="95" spans="2:3" ht="15.75" customHeight="1" x14ac:dyDescent="0.3">
      <c r="B95" s="112"/>
      <c r="C95" s="112"/>
    </row>
    <row r="96" spans="2:3" ht="15.75" customHeight="1" x14ac:dyDescent="0.3">
      <c r="B96" s="112"/>
      <c r="C96" s="112"/>
    </row>
    <row r="97" spans="2:3" ht="15.75" customHeight="1" x14ac:dyDescent="0.3">
      <c r="B97" s="112"/>
      <c r="C97" s="112"/>
    </row>
    <row r="98" spans="2:3" ht="15.75" customHeight="1" x14ac:dyDescent="0.3">
      <c r="B98" s="112"/>
      <c r="C98" s="112"/>
    </row>
    <row r="99" spans="2:3" ht="15.75" customHeight="1" x14ac:dyDescent="0.3">
      <c r="B99" s="112"/>
      <c r="C99" s="112"/>
    </row>
    <row r="100" spans="2:3" ht="15.75" customHeight="1" x14ac:dyDescent="0.3">
      <c r="B100" s="112"/>
      <c r="C100" s="112"/>
    </row>
    <row r="101" spans="2:3" ht="15.75" customHeight="1" x14ac:dyDescent="0.3">
      <c r="B101" s="112"/>
      <c r="C101" s="112"/>
    </row>
    <row r="102" spans="2:3" ht="15.75" customHeight="1" x14ac:dyDescent="0.3">
      <c r="B102" s="112"/>
      <c r="C102" s="112"/>
    </row>
    <row r="103" spans="2:3" ht="15.75" customHeight="1" x14ac:dyDescent="0.3">
      <c r="B103" s="112"/>
      <c r="C103" s="112"/>
    </row>
    <row r="104" spans="2:3" ht="15.75" customHeight="1" x14ac:dyDescent="0.3">
      <c r="B104" s="112"/>
      <c r="C104" s="112"/>
    </row>
    <row r="105" spans="2:3" ht="15.75" customHeight="1" x14ac:dyDescent="0.3">
      <c r="B105" s="112"/>
      <c r="C105" s="112"/>
    </row>
    <row r="106" spans="2:3" ht="15.75" customHeight="1" x14ac:dyDescent="0.3">
      <c r="B106" s="112"/>
      <c r="C106" s="112"/>
    </row>
    <row r="107" spans="2:3" ht="15.75" customHeight="1" x14ac:dyDescent="0.3">
      <c r="B107" s="112"/>
      <c r="C107" s="112"/>
    </row>
    <row r="108" spans="2:3" ht="15.75" customHeight="1" x14ac:dyDescent="0.3">
      <c r="B108" s="112"/>
      <c r="C108" s="112"/>
    </row>
    <row r="109" spans="2:3" ht="15.75" customHeight="1" x14ac:dyDescent="0.3">
      <c r="B109" s="112"/>
      <c r="C109" s="112"/>
    </row>
    <row r="110" spans="2:3" ht="15.75" customHeight="1" x14ac:dyDescent="0.3">
      <c r="B110" s="112"/>
      <c r="C110" s="112"/>
    </row>
    <row r="111" spans="2:3" ht="15.75" customHeight="1" x14ac:dyDescent="0.3">
      <c r="B111" s="112"/>
      <c r="C111" s="112"/>
    </row>
    <row r="112" spans="2:3" ht="15.75" customHeight="1" x14ac:dyDescent="0.3">
      <c r="B112" s="112"/>
      <c r="C112" s="112"/>
    </row>
    <row r="113" spans="2:3" ht="15.75" customHeight="1" x14ac:dyDescent="0.3">
      <c r="B113" s="112"/>
      <c r="C113" s="112"/>
    </row>
    <row r="114" spans="2:3" ht="15.75" customHeight="1" x14ac:dyDescent="0.3">
      <c r="B114" s="112"/>
      <c r="C114" s="112"/>
    </row>
    <row r="115" spans="2:3" ht="15.75" customHeight="1" x14ac:dyDescent="0.3">
      <c r="B115" s="112"/>
      <c r="C115" s="112"/>
    </row>
    <row r="116" spans="2:3" ht="15.75" customHeight="1" x14ac:dyDescent="0.3">
      <c r="B116" s="112"/>
      <c r="C116" s="112"/>
    </row>
    <row r="117" spans="2:3" ht="15.75" customHeight="1" x14ac:dyDescent="0.3">
      <c r="B117" s="112"/>
      <c r="C117" s="112"/>
    </row>
    <row r="118" spans="2:3" ht="15.75" customHeight="1" x14ac:dyDescent="0.3">
      <c r="B118" s="112"/>
      <c r="C118" s="112"/>
    </row>
    <row r="119" spans="2:3" ht="15.75" customHeight="1" x14ac:dyDescent="0.3">
      <c r="B119" s="112"/>
      <c r="C119" s="112"/>
    </row>
    <row r="120" spans="2:3" ht="15.75" customHeight="1" x14ac:dyDescent="0.3">
      <c r="B120" s="112"/>
      <c r="C120" s="112"/>
    </row>
    <row r="121" spans="2:3" ht="15.75" customHeight="1" x14ac:dyDescent="0.3">
      <c r="B121" s="112"/>
      <c r="C121" s="112"/>
    </row>
    <row r="122" spans="2:3" ht="15.75" customHeight="1" x14ac:dyDescent="0.3">
      <c r="B122" s="112"/>
      <c r="C122" s="112"/>
    </row>
    <row r="123" spans="2:3" ht="15.75" customHeight="1" x14ac:dyDescent="0.3">
      <c r="B123" s="112"/>
      <c r="C123" s="112"/>
    </row>
    <row r="124" spans="2:3" ht="15.75" customHeight="1" x14ac:dyDescent="0.3">
      <c r="B124" s="112"/>
      <c r="C124" s="112"/>
    </row>
    <row r="125" spans="2:3" ht="15.75" customHeight="1" x14ac:dyDescent="0.3">
      <c r="B125" s="112"/>
      <c r="C125" s="112"/>
    </row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</sheetData>
  <sheetProtection selectLockedCells="1"/>
  <protectedRanges>
    <protectedRange sqref="C47" name="Tartomány4"/>
    <protectedRange sqref="C59:C60" name="Tartomány4_1_1"/>
  </protectedRanges>
  <mergeCells count="60">
    <mergeCell ref="A46:AA46"/>
    <mergeCell ref="A47:AA47"/>
    <mergeCell ref="AY7:AY8"/>
    <mergeCell ref="AZ7:BA7"/>
    <mergeCell ref="BB7:BC7"/>
    <mergeCell ref="AN7:AO7"/>
    <mergeCell ref="X7:Y7"/>
    <mergeCell ref="Z7:Z8"/>
    <mergeCell ref="AA7:AA8"/>
    <mergeCell ref="AB7:AC7"/>
    <mergeCell ref="AD7:AE7"/>
    <mergeCell ref="AF7:AF8"/>
    <mergeCell ref="O7:O8"/>
    <mergeCell ref="P7:Q7"/>
    <mergeCell ref="R7:S7"/>
    <mergeCell ref="T7:T8"/>
    <mergeCell ref="D40:AA40"/>
    <mergeCell ref="AB40:AY40"/>
    <mergeCell ref="AZ40:BE40"/>
    <mergeCell ref="AP7:AQ7"/>
    <mergeCell ref="AR7:AR8"/>
    <mergeCell ref="AS7:AS8"/>
    <mergeCell ref="AT7:AU7"/>
    <mergeCell ref="AV7:AW7"/>
    <mergeCell ref="AX7:AX8"/>
    <mergeCell ref="AG7:AG8"/>
    <mergeCell ref="AH7:AI7"/>
    <mergeCell ref="AJ7:AK7"/>
    <mergeCell ref="AL7:AL8"/>
    <mergeCell ref="AM7:AM8"/>
    <mergeCell ref="AZ6:BE6"/>
    <mergeCell ref="BF6:BF7"/>
    <mergeCell ref="BG6:BG7"/>
    <mergeCell ref="AH6:AM6"/>
    <mergeCell ref="AN6:AS6"/>
    <mergeCell ref="AT6:AY6"/>
    <mergeCell ref="BD7:BD8"/>
    <mergeCell ref="BE7:BE8"/>
    <mergeCell ref="P6:U6"/>
    <mergeCell ref="V6:AA6"/>
    <mergeCell ref="AB6:AG6"/>
    <mergeCell ref="D7:E7"/>
    <mergeCell ref="F7:G7"/>
    <mergeCell ref="H7:H8"/>
    <mergeCell ref="I7:I8"/>
    <mergeCell ref="J7:K7"/>
    <mergeCell ref="U7:U8"/>
    <mergeCell ref="V7:W7"/>
    <mergeCell ref="A1:BE1"/>
    <mergeCell ref="A2:BE2"/>
    <mergeCell ref="A3:BE3"/>
    <mergeCell ref="A4:BE4"/>
    <mergeCell ref="A5:BE5"/>
    <mergeCell ref="A6:A9"/>
    <mergeCell ref="B6:B9"/>
    <mergeCell ref="C6:C9"/>
    <mergeCell ref="D6:I6"/>
    <mergeCell ref="J6:O6"/>
    <mergeCell ref="L7:M7"/>
    <mergeCell ref="N7:N8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7" orientation="landscape" r:id="rId1"/>
  <headerFooter alignWithMargins="0">
    <oddHeader>&amp;R 1/e. számú melléklet az  Állami légiközlekedési alapképzési szak tantervéhez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499984740745262"/>
    <pageSetUpPr fitToPage="1"/>
  </sheetPr>
  <dimension ref="A1:BG166"/>
  <sheetViews>
    <sheetView view="pageBreakPreview" zoomScaleNormal="70" zoomScaleSheetLayoutView="100" workbookViewId="0">
      <pane xSplit="15" ySplit="8" topLeftCell="AE16" activePane="bottomRight" state="frozen"/>
      <selection pane="topRight" activeCell="P1" sqref="P1"/>
      <selection pane="bottomLeft" activeCell="A9" sqref="A9"/>
      <selection pane="bottomRight" activeCell="BE30" sqref="BE30"/>
    </sheetView>
  </sheetViews>
  <sheetFormatPr defaultColWidth="10.6640625" defaultRowHeight="15.75" x14ac:dyDescent="0.25"/>
  <cols>
    <col min="1" max="1" width="17.1640625" style="58" customWidth="1"/>
    <col min="2" max="2" width="7.1640625" style="113" customWidth="1"/>
    <col min="3" max="3" width="68.33203125" style="113" customWidth="1"/>
    <col min="4" max="4" width="5.5" style="27" hidden="1" customWidth="1"/>
    <col min="5" max="5" width="6.83203125" style="27" hidden="1" customWidth="1"/>
    <col min="6" max="6" width="5.5" style="27" hidden="1" customWidth="1"/>
    <col min="7" max="7" width="6.83203125" style="27" hidden="1" customWidth="1"/>
    <col min="8" max="8" width="5.5" style="27" hidden="1" customWidth="1"/>
    <col min="9" max="9" width="5.6640625" style="27" hidden="1" customWidth="1"/>
    <col min="10" max="10" width="5.5" style="27" hidden="1" customWidth="1"/>
    <col min="11" max="11" width="6.83203125" style="27" hidden="1" customWidth="1"/>
    <col min="12" max="12" width="5.5" style="27" hidden="1" customWidth="1"/>
    <col min="13" max="13" width="6.83203125" style="27" hidden="1" customWidth="1"/>
    <col min="14" max="14" width="5.5" style="27" hidden="1" customWidth="1"/>
    <col min="15" max="15" width="5.6640625" style="27" hidden="1" customWidth="1"/>
    <col min="16" max="16" width="5.5" style="27" customWidth="1"/>
    <col min="17" max="17" width="6.83203125" style="27" customWidth="1"/>
    <col min="18" max="18" width="5.5" style="27" customWidth="1"/>
    <col min="19" max="19" width="6.83203125" style="27" customWidth="1"/>
    <col min="20" max="20" width="5.5" style="27" customWidth="1"/>
    <col min="21" max="21" width="5.6640625" style="27" customWidth="1"/>
    <col min="22" max="22" width="5.5" style="27" bestFit="1" customWidth="1"/>
    <col min="23" max="23" width="6.83203125" style="27" customWidth="1"/>
    <col min="24" max="24" width="5.5" style="27" bestFit="1" customWidth="1"/>
    <col min="25" max="25" width="6.83203125" style="27" customWidth="1"/>
    <col min="26" max="26" width="5.5" style="27" customWidth="1"/>
    <col min="27" max="27" width="5.6640625" style="27" bestFit="1" customWidth="1"/>
    <col min="28" max="28" width="5.5" style="27" customWidth="1"/>
    <col min="29" max="29" width="6.83203125" style="27" customWidth="1"/>
    <col min="30" max="30" width="5.5" style="27" customWidth="1"/>
    <col min="31" max="31" width="6.83203125" style="27" customWidth="1"/>
    <col min="32" max="32" width="5.5" style="27" customWidth="1"/>
    <col min="33" max="33" width="5.6640625" style="27" bestFit="1" customWidth="1"/>
    <col min="34" max="34" width="5.5" style="27" customWidth="1"/>
    <col min="35" max="35" width="6.83203125" style="27" customWidth="1"/>
    <col min="36" max="36" width="5.5" style="27" customWidth="1"/>
    <col min="37" max="37" width="6.83203125" style="27" customWidth="1"/>
    <col min="38" max="38" width="5.5" style="27" customWidth="1"/>
    <col min="39" max="39" width="8" style="27" bestFit="1" customWidth="1"/>
    <col min="40" max="40" width="5.5" style="27" bestFit="1" customWidth="1"/>
    <col min="41" max="41" width="6.83203125" style="27" customWidth="1"/>
    <col min="42" max="42" width="5.5" style="27" bestFit="1" customWidth="1"/>
    <col min="43" max="43" width="6.83203125" style="27" customWidth="1"/>
    <col min="44" max="44" width="5.5" style="27" customWidth="1"/>
    <col min="45" max="45" width="8.5" style="27" customWidth="1"/>
    <col min="46" max="46" width="5.5" style="27" bestFit="1" customWidth="1"/>
    <col min="47" max="47" width="6.83203125" style="27" customWidth="1"/>
    <col min="48" max="48" width="5.5" style="27" bestFit="1" customWidth="1"/>
    <col min="49" max="49" width="6.83203125" style="27" customWidth="1"/>
    <col min="50" max="50" width="5.5" style="27" customWidth="1"/>
    <col min="51" max="51" width="8" style="27" bestFit="1" customWidth="1"/>
    <col min="52" max="52" width="6.83203125" style="27" bestFit="1" customWidth="1"/>
    <col min="53" max="53" width="11" style="27" bestFit="1" customWidth="1"/>
    <col min="54" max="54" width="6.83203125" style="27" bestFit="1" customWidth="1"/>
    <col min="55" max="55" width="8.1640625" style="27" bestFit="1" customWidth="1"/>
    <col min="56" max="56" width="6.83203125" style="27" bestFit="1" customWidth="1"/>
    <col min="57" max="57" width="9" style="27" customWidth="1"/>
    <col min="58" max="58" width="42.6640625" style="27" bestFit="1" customWidth="1"/>
    <col min="59" max="59" width="39" style="27" customWidth="1"/>
    <col min="60" max="16384" width="10.6640625" style="27"/>
  </cols>
  <sheetData>
    <row r="1" spans="1:59" ht="21.95" customHeight="1" x14ac:dyDescent="0.2">
      <c r="A1" s="895" t="s">
        <v>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  <c r="AF1" s="895"/>
      <c r="AG1" s="895"/>
      <c r="AH1" s="895"/>
      <c r="AI1" s="895"/>
      <c r="AJ1" s="895"/>
      <c r="AK1" s="895"/>
      <c r="AL1" s="895"/>
      <c r="AM1" s="895"/>
      <c r="AN1" s="895"/>
      <c r="AO1" s="895"/>
      <c r="AP1" s="895"/>
      <c r="AQ1" s="895"/>
      <c r="AR1" s="895"/>
      <c r="AS1" s="895"/>
      <c r="AT1" s="895"/>
      <c r="AU1" s="895"/>
      <c r="AV1" s="895"/>
      <c r="AW1" s="895"/>
      <c r="AX1" s="895"/>
      <c r="AY1" s="895"/>
      <c r="AZ1" s="895"/>
      <c r="BA1" s="895"/>
      <c r="BB1" s="895"/>
      <c r="BC1" s="895"/>
      <c r="BD1" s="895"/>
      <c r="BE1" s="895"/>
    </row>
    <row r="2" spans="1:59" ht="21.95" customHeight="1" x14ac:dyDescent="0.2">
      <c r="A2" s="859" t="s">
        <v>1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59"/>
      <c r="AR2" s="859"/>
      <c r="AS2" s="859"/>
      <c r="AT2" s="859"/>
      <c r="AU2" s="859"/>
      <c r="AV2" s="859"/>
      <c r="AW2" s="859"/>
      <c r="AX2" s="859"/>
      <c r="AY2" s="859"/>
      <c r="AZ2" s="859"/>
      <c r="BA2" s="859"/>
      <c r="BB2" s="859"/>
      <c r="BC2" s="859"/>
      <c r="BD2" s="859"/>
      <c r="BE2" s="859"/>
    </row>
    <row r="3" spans="1:59" ht="23.25" x14ac:dyDescent="0.2">
      <c r="A3" s="860" t="s">
        <v>367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0"/>
      <c r="AO3" s="860"/>
      <c r="AP3" s="860"/>
      <c r="AQ3" s="860"/>
      <c r="AR3" s="860"/>
      <c r="AS3" s="860"/>
      <c r="AT3" s="860"/>
      <c r="AU3" s="860"/>
      <c r="AV3" s="860"/>
      <c r="AW3" s="860"/>
      <c r="AX3" s="860"/>
      <c r="AY3" s="860"/>
      <c r="AZ3" s="860"/>
      <c r="BA3" s="860"/>
      <c r="BB3" s="860"/>
      <c r="BC3" s="860"/>
      <c r="BD3" s="860"/>
      <c r="BE3" s="860"/>
    </row>
    <row r="4" spans="1:59" s="28" customFormat="1" ht="23.25" x14ac:dyDescent="0.2">
      <c r="A4" s="860" t="s">
        <v>232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  <c r="AH4" s="860"/>
      <c r="AI4" s="860"/>
      <c r="AJ4" s="860"/>
      <c r="AK4" s="860"/>
      <c r="AL4" s="860"/>
      <c r="AM4" s="860"/>
      <c r="AN4" s="860"/>
      <c r="AO4" s="860"/>
      <c r="AP4" s="860"/>
      <c r="AQ4" s="860"/>
      <c r="AR4" s="860"/>
      <c r="AS4" s="860"/>
      <c r="AT4" s="860"/>
      <c r="AU4" s="860"/>
      <c r="AV4" s="860"/>
      <c r="AW4" s="860"/>
      <c r="AX4" s="860"/>
      <c r="AY4" s="860"/>
      <c r="AZ4" s="860"/>
      <c r="BA4" s="860"/>
      <c r="BB4" s="860"/>
      <c r="BC4" s="860"/>
      <c r="BD4" s="860"/>
      <c r="BE4" s="860"/>
    </row>
    <row r="5" spans="1:59" ht="21.95" customHeight="1" thickBot="1" x14ac:dyDescent="0.25">
      <c r="A5" s="859" t="s">
        <v>3</v>
      </c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59"/>
      <c r="AZ5" s="859"/>
      <c r="BA5" s="859"/>
      <c r="BB5" s="859"/>
      <c r="BC5" s="859"/>
      <c r="BD5" s="859"/>
      <c r="BE5" s="859"/>
    </row>
    <row r="6" spans="1:59" ht="15.95" customHeight="1" thickTop="1" thickBot="1" x14ac:dyDescent="0.25">
      <c r="A6" s="874" t="s">
        <v>4</v>
      </c>
      <c r="B6" s="877" t="s">
        <v>5</v>
      </c>
      <c r="C6" s="880" t="s">
        <v>6</v>
      </c>
      <c r="D6" s="883" t="s">
        <v>7</v>
      </c>
      <c r="E6" s="884"/>
      <c r="F6" s="884"/>
      <c r="G6" s="884"/>
      <c r="H6" s="884"/>
      <c r="I6" s="884"/>
      <c r="J6" s="884"/>
      <c r="K6" s="884"/>
      <c r="L6" s="884"/>
      <c r="M6" s="884"/>
      <c r="N6" s="884"/>
      <c r="O6" s="884"/>
      <c r="P6" s="884"/>
      <c r="Q6" s="884"/>
      <c r="R6" s="884"/>
      <c r="S6" s="884"/>
      <c r="T6" s="884"/>
      <c r="U6" s="884"/>
      <c r="V6" s="884"/>
      <c r="W6" s="884"/>
      <c r="X6" s="884"/>
      <c r="Y6" s="884"/>
      <c r="Z6" s="884"/>
      <c r="AA6" s="884"/>
      <c r="AB6" s="883" t="s">
        <v>7</v>
      </c>
      <c r="AC6" s="884"/>
      <c r="AD6" s="884"/>
      <c r="AE6" s="884"/>
      <c r="AF6" s="884"/>
      <c r="AG6" s="884"/>
      <c r="AH6" s="884"/>
      <c r="AI6" s="884"/>
      <c r="AJ6" s="884"/>
      <c r="AK6" s="884"/>
      <c r="AL6" s="884"/>
      <c r="AM6" s="884"/>
      <c r="AN6" s="884"/>
      <c r="AO6" s="884"/>
      <c r="AP6" s="884"/>
      <c r="AQ6" s="884"/>
      <c r="AR6" s="884"/>
      <c r="AS6" s="884"/>
      <c r="AT6" s="884"/>
      <c r="AU6" s="884"/>
      <c r="AV6" s="884"/>
      <c r="AW6" s="884"/>
      <c r="AX6" s="884"/>
      <c r="AY6" s="884"/>
      <c r="AZ6" s="896" t="s">
        <v>8</v>
      </c>
      <c r="BA6" s="897"/>
      <c r="BB6" s="897"/>
      <c r="BC6" s="897"/>
      <c r="BD6" s="897"/>
      <c r="BE6" s="898"/>
      <c r="BF6" s="977" t="s">
        <v>9</v>
      </c>
      <c r="BG6" s="978" t="s">
        <v>10</v>
      </c>
    </row>
    <row r="7" spans="1:59" ht="15.95" customHeight="1" x14ac:dyDescent="0.2">
      <c r="A7" s="875"/>
      <c r="B7" s="878"/>
      <c r="C7" s="881"/>
      <c r="D7" s="908" t="s">
        <v>11</v>
      </c>
      <c r="E7" s="909"/>
      <c r="F7" s="909"/>
      <c r="G7" s="909"/>
      <c r="H7" s="909"/>
      <c r="I7" s="910"/>
      <c r="J7" s="911" t="s">
        <v>12</v>
      </c>
      <c r="K7" s="909"/>
      <c r="L7" s="909"/>
      <c r="M7" s="909"/>
      <c r="N7" s="909"/>
      <c r="O7" s="912"/>
      <c r="P7" s="908" t="s">
        <v>13</v>
      </c>
      <c r="Q7" s="909"/>
      <c r="R7" s="909"/>
      <c r="S7" s="909"/>
      <c r="T7" s="909"/>
      <c r="U7" s="910"/>
      <c r="V7" s="908" t="s">
        <v>14</v>
      </c>
      <c r="W7" s="909"/>
      <c r="X7" s="909"/>
      <c r="Y7" s="909"/>
      <c r="Z7" s="909"/>
      <c r="AA7" s="910"/>
      <c r="AB7" s="911" t="s">
        <v>15</v>
      </c>
      <c r="AC7" s="909"/>
      <c r="AD7" s="909"/>
      <c r="AE7" s="909"/>
      <c r="AF7" s="909"/>
      <c r="AG7" s="910"/>
      <c r="AH7" s="911" t="s">
        <v>16</v>
      </c>
      <c r="AI7" s="909"/>
      <c r="AJ7" s="909"/>
      <c r="AK7" s="909"/>
      <c r="AL7" s="909"/>
      <c r="AM7" s="912"/>
      <c r="AN7" s="908" t="s">
        <v>17</v>
      </c>
      <c r="AO7" s="909"/>
      <c r="AP7" s="909"/>
      <c r="AQ7" s="909"/>
      <c r="AR7" s="909"/>
      <c r="AS7" s="910"/>
      <c r="AT7" s="911" t="s">
        <v>18</v>
      </c>
      <c r="AU7" s="909"/>
      <c r="AV7" s="909"/>
      <c r="AW7" s="909"/>
      <c r="AX7" s="909"/>
      <c r="AY7" s="910"/>
      <c r="AZ7" s="899"/>
      <c r="BA7" s="931"/>
      <c r="BB7" s="931"/>
      <c r="BC7" s="931"/>
      <c r="BD7" s="931"/>
      <c r="BE7" s="901"/>
      <c r="BF7" s="977"/>
      <c r="BG7" s="978"/>
    </row>
    <row r="8" spans="1:59" ht="15.95" customHeight="1" x14ac:dyDescent="0.2">
      <c r="A8" s="875"/>
      <c r="B8" s="878"/>
      <c r="C8" s="881"/>
      <c r="D8" s="963" t="s">
        <v>19</v>
      </c>
      <c r="E8" s="961"/>
      <c r="F8" s="960" t="s">
        <v>20</v>
      </c>
      <c r="G8" s="961"/>
      <c r="H8" s="962" t="s">
        <v>21</v>
      </c>
      <c r="I8" s="964" t="s">
        <v>234</v>
      </c>
      <c r="J8" s="965" t="s">
        <v>19</v>
      </c>
      <c r="K8" s="961"/>
      <c r="L8" s="960" t="s">
        <v>20</v>
      </c>
      <c r="M8" s="961"/>
      <c r="N8" s="962" t="s">
        <v>21</v>
      </c>
      <c r="O8" s="973" t="s">
        <v>234</v>
      </c>
      <c r="P8" s="963" t="s">
        <v>19</v>
      </c>
      <c r="Q8" s="961"/>
      <c r="R8" s="960" t="s">
        <v>20</v>
      </c>
      <c r="S8" s="961"/>
      <c r="T8" s="962" t="s">
        <v>21</v>
      </c>
      <c r="U8" s="964" t="s">
        <v>234</v>
      </c>
      <c r="V8" s="963" t="s">
        <v>19</v>
      </c>
      <c r="W8" s="961"/>
      <c r="X8" s="960" t="s">
        <v>20</v>
      </c>
      <c r="Y8" s="961"/>
      <c r="Z8" s="962" t="s">
        <v>21</v>
      </c>
      <c r="AA8" s="964" t="s">
        <v>234</v>
      </c>
      <c r="AB8" s="965" t="s">
        <v>19</v>
      </c>
      <c r="AC8" s="961"/>
      <c r="AD8" s="960" t="s">
        <v>20</v>
      </c>
      <c r="AE8" s="961"/>
      <c r="AF8" s="962" t="s">
        <v>21</v>
      </c>
      <c r="AG8" s="964" t="s">
        <v>234</v>
      </c>
      <c r="AH8" s="965" t="s">
        <v>19</v>
      </c>
      <c r="AI8" s="961"/>
      <c r="AJ8" s="960" t="s">
        <v>20</v>
      </c>
      <c r="AK8" s="961"/>
      <c r="AL8" s="962" t="s">
        <v>21</v>
      </c>
      <c r="AM8" s="973" t="s">
        <v>234</v>
      </c>
      <c r="AN8" s="963" t="s">
        <v>19</v>
      </c>
      <c r="AO8" s="961"/>
      <c r="AP8" s="960" t="s">
        <v>20</v>
      </c>
      <c r="AQ8" s="961"/>
      <c r="AR8" s="962" t="s">
        <v>21</v>
      </c>
      <c r="AS8" s="964" t="s">
        <v>234</v>
      </c>
      <c r="AT8" s="965" t="s">
        <v>19</v>
      </c>
      <c r="AU8" s="961"/>
      <c r="AV8" s="960" t="s">
        <v>20</v>
      </c>
      <c r="AW8" s="961"/>
      <c r="AX8" s="962" t="s">
        <v>21</v>
      </c>
      <c r="AY8" s="976" t="s">
        <v>234</v>
      </c>
      <c r="AZ8" s="965" t="s">
        <v>19</v>
      </c>
      <c r="BA8" s="961"/>
      <c r="BB8" s="960" t="s">
        <v>20</v>
      </c>
      <c r="BC8" s="961"/>
      <c r="BD8" s="962" t="s">
        <v>21</v>
      </c>
      <c r="BE8" s="979" t="s">
        <v>24</v>
      </c>
      <c r="BF8" s="977"/>
      <c r="BG8" s="978"/>
    </row>
    <row r="9" spans="1:59" s="34" customFormat="1" ht="80.099999999999994" customHeight="1" thickBot="1" x14ac:dyDescent="0.3">
      <c r="A9" s="876"/>
      <c r="B9" s="879"/>
      <c r="C9" s="882"/>
      <c r="D9" s="29" t="s">
        <v>235</v>
      </c>
      <c r="E9" s="159" t="s">
        <v>236</v>
      </c>
      <c r="F9" s="160" t="s">
        <v>235</v>
      </c>
      <c r="G9" s="159" t="s">
        <v>236</v>
      </c>
      <c r="H9" s="889"/>
      <c r="I9" s="894"/>
      <c r="J9" s="161" t="s">
        <v>235</v>
      </c>
      <c r="K9" s="159" t="s">
        <v>236</v>
      </c>
      <c r="L9" s="160" t="s">
        <v>235</v>
      </c>
      <c r="M9" s="159" t="s">
        <v>236</v>
      </c>
      <c r="N9" s="889"/>
      <c r="O9" s="891"/>
      <c r="P9" s="29" t="s">
        <v>235</v>
      </c>
      <c r="Q9" s="159" t="s">
        <v>236</v>
      </c>
      <c r="R9" s="160" t="s">
        <v>235</v>
      </c>
      <c r="S9" s="159" t="s">
        <v>236</v>
      </c>
      <c r="T9" s="889"/>
      <c r="U9" s="894"/>
      <c r="V9" s="29" t="s">
        <v>235</v>
      </c>
      <c r="W9" s="159" t="s">
        <v>236</v>
      </c>
      <c r="X9" s="160" t="s">
        <v>235</v>
      </c>
      <c r="Y9" s="159" t="s">
        <v>236</v>
      </c>
      <c r="Z9" s="889"/>
      <c r="AA9" s="894"/>
      <c r="AB9" s="161" t="s">
        <v>235</v>
      </c>
      <c r="AC9" s="159" t="s">
        <v>236</v>
      </c>
      <c r="AD9" s="160" t="s">
        <v>235</v>
      </c>
      <c r="AE9" s="159" t="s">
        <v>236</v>
      </c>
      <c r="AF9" s="889"/>
      <c r="AG9" s="894"/>
      <c r="AH9" s="161" t="s">
        <v>235</v>
      </c>
      <c r="AI9" s="159" t="s">
        <v>236</v>
      </c>
      <c r="AJ9" s="160" t="s">
        <v>235</v>
      </c>
      <c r="AK9" s="159" t="s">
        <v>236</v>
      </c>
      <c r="AL9" s="889"/>
      <c r="AM9" s="891"/>
      <c r="AN9" s="29" t="s">
        <v>235</v>
      </c>
      <c r="AO9" s="159" t="s">
        <v>236</v>
      </c>
      <c r="AP9" s="160" t="s">
        <v>235</v>
      </c>
      <c r="AQ9" s="159" t="s">
        <v>236</v>
      </c>
      <c r="AR9" s="889"/>
      <c r="AS9" s="894"/>
      <c r="AT9" s="161" t="s">
        <v>235</v>
      </c>
      <c r="AU9" s="159" t="s">
        <v>236</v>
      </c>
      <c r="AV9" s="160" t="s">
        <v>235</v>
      </c>
      <c r="AW9" s="159" t="s">
        <v>236</v>
      </c>
      <c r="AX9" s="889"/>
      <c r="AY9" s="918"/>
      <c r="AZ9" s="161" t="s">
        <v>235</v>
      </c>
      <c r="BA9" s="159" t="s">
        <v>237</v>
      </c>
      <c r="BB9" s="160" t="s">
        <v>235</v>
      </c>
      <c r="BC9" s="159" t="s">
        <v>237</v>
      </c>
      <c r="BD9" s="889"/>
      <c r="BE9" s="914"/>
      <c r="BF9" s="539"/>
      <c r="BG9" s="540"/>
    </row>
    <row r="10" spans="1:59" s="34" customFormat="1" ht="15.75" customHeight="1" thickBot="1" x14ac:dyDescent="0.35">
      <c r="A10" s="30"/>
      <c r="B10" s="31"/>
      <c r="C10" s="32" t="s">
        <v>238</v>
      </c>
      <c r="D10" s="33">
        <f>ÁLK_ALAPOZÓ!D47</f>
        <v>0</v>
      </c>
      <c r="E10" s="33">
        <f>ÁLK_ALAPOZÓ!E47</f>
        <v>0</v>
      </c>
      <c r="F10" s="33">
        <f>ÁLK_ALAPOZÓ!F47</f>
        <v>40</v>
      </c>
      <c r="G10" s="33">
        <f>ÁLK_ALAPOZÓ!G47</f>
        <v>600</v>
      </c>
      <c r="H10" s="33">
        <f>ÁLK_ALAPOZÓ!H47</f>
        <v>27</v>
      </c>
      <c r="I10" s="33" t="str">
        <f>ÁLK_ALAPOZÓ!I47</f>
        <v>x</v>
      </c>
      <c r="J10" s="33">
        <f>ÁLK_ALAPOZÓ!J47</f>
        <v>18</v>
      </c>
      <c r="K10" s="33">
        <f>ÁLK_ALAPOZÓ!K47</f>
        <v>252</v>
      </c>
      <c r="L10" s="33">
        <f>ÁLK_ALAPOZÓ!L47</f>
        <v>15</v>
      </c>
      <c r="M10" s="33">
        <f>ÁLK_ALAPOZÓ!M47</f>
        <v>210</v>
      </c>
      <c r="N10" s="33">
        <f>ÁLK_ALAPOZÓ!N47</f>
        <v>27</v>
      </c>
      <c r="O10" s="33" t="str">
        <f>ÁLK_ALAPOZÓ!O47</f>
        <v>x</v>
      </c>
      <c r="P10" s="33">
        <f>ÁLK_ALAPOZÓ!P47</f>
        <v>9</v>
      </c>
      <c r="Q10" s="33">
        <f>ÁLK_ALAPOZÓ!Q47</f>
        <v>126</v>
      </c>
      <c r="R10" s="33">
        <f>ÁLK_ALAPOZÓ!R47</f>
        <v>19</v>
      </c>
      <c r="S10" s="33">
        <f>ÁLK_ALAPOZÓ!S47</f>
        <v>276</v>
      </c>
      <c r="T10" s="33">
        <f>ÁLK_ALAPOZÓ!T47</f>
        <v>28</v>
      </c>
      <c r="U10" s="33" t="str">
        <f>ÁLK_ALAPOZÓ!U47</f>
        <v>x</v>
      </c>
      <c r="V10" s="33">
        <f>ÁLK_ALAPOZÓ!V47</f>
        <v>5</v>
      </c>
      <c r="W10" s="33">
        <f>ÁLK_ALAPOZÓ!W47</f>
        <v>70</v>
      </c>
      <c r="X10" s="33">
        <f>ÁLK_ALAPOZÓ!X47</f>
        <v>4</v>
      </c>
      <c r="Y10" s="33">
        <f>ÁLK_ALAPOZÓ!Y47</f>
        <v>56</v>
      </c>
      <c r="Z10" s="33">
        <f>ÁLK_ALAPOZÓ!Z47</f>
        <v>11</v>
      </c>
      <c r="AA10" s="33" t="str">
        <f>ÁLK_ALAPOZÓ!AA47</f>
        <v>x</v>
      </c>
      <c r="AB10" s="33">
        <f>ÁLK_ALAPOZÓ!AB47</f>
        <v>3</v>
      </c>
      <c r="AC10" s="33">
        <f>ÁLK_ALAPOZÓ!AC47</f>
        <v>42</v>
      </c>
      <c r="AD10" s="33">
        <f>ÁLK_ALAPOZÓ!AD47</f>
        <v>4</v>
      </c>
      <c r="AE10" s="33">
        <f>ÁLK_ALAPOZÓ!AE47</f>
        <v>56</v>
      </c>
      <c r="AF10" s="33">
        <f>ÁLK_ALAPOZÓ!AF47</f>
        <v>7</v>
      </c>
      <c r="AG10" s="33" t="str">
        <f>ÁLK_ALAPOZÓ!AG47</f>
        <v>x</v>
      </c>
      <c r="AH10" s="33">
        <f>ÁLK_ALAPOZÓ!AH47</f>
        <v>1</v>
      </c>
      <c r="AI10" s="33">
        <f>ÁLK_ALAPOZÓ!AI47</f>
        <v>14</v>
      </c>
      <c r="AJ10" s="33">
        <f>ÁLK_ALAPOZÓ!AJ47</f>
        <v>3</v>
      </c>
      <c r="AK10" s="33">
        <f>ÁLK_ALAPOZÓ!AK47</f>
        <v>42</v>
      </c>
      <c r="AL10" s="33">
        <f>ÁLK_ALAPOZÓ!AL47</f>
        <v>4</v>
      </c>
      <c r="AM10" s="33" t="str">
        <f>ÁLK_ALAPOZÓ!AM47</f>
        <v>x</v>
      </c>
      <c r="AN10" s="33">
        <f>ÁLK_ALAPOZÓ!AN47</f>
        <v>0</v>
      </c>
      <c r="AO10" s="33">
        <f>ÁLK_ALAPOZÓ!AO47</f>
        <v>0</v>
      </c>
      <c r="AP10" s="33">
        <f>ÁLK_ALAPOZÓ!AP47</f>
        <v>2</v>
      </c>
      <c r="AQ10" s="33">
        <f>ÁLK_ALAPOZÓ!AQ47</f>
        <v>28</v>
      </c>
      <c r="AR10" s="33">
        <f>ÁLK_ALAPOZÓ!AR47</f>
        <v>2</v>
      </c>
      <c r="AS10" s="33" t="str">
        <f>ÁLK_ALAPOZÓ!AS47</f>
        <v>x</v>
      </c>
      <c r="AT10" s="33">
        <f>ÁLK_ALAPOZÓ!AT47</f>
        <v>1</v>
      </c>
      <c r="AU10" s="33">
        <f>ÁLK_ALAPOZÓ!AU47</f>
        <v>14</v>
      </c>
      <c r="AV10" s="33">
        <f>ÁLK_ALAPOZÓ!AV47</f>
        <v>1</v>
      </c>
      <c r="AW10" s="33">
        <f>ÁLK_ALAPOZÓ!AW47</f>
        <v>14</v>
      </c>
      <c r="AX10" s="33">
        <f>ÁLK_ALAPOZÓ!AX47</f>
        <v>10</v>
      </c>
      <c r="AY10" s="33" t="str">
        <f>ÁLK_ALAPOZÓ!AY47</f>
        <v>x</v>
      </c>
      <c r="AZ10" s="33">
        <f>ÁLK_ALAPOZÓ!AZ47</f>
        <v>37</v>
      </c>
      <c r="BA10" s="33">
        <f>ÁLK_ALAPOZÓ!BA47</f>
        <v>518</v>
      </c>
      <c r="BB10" s="33">
        <f>ÁLK_ALAPOZÓ!BB47</f>
        <v>88</v>
      </c>
      <c r="BC10" s="33">
        <f>ÁLK_ALAPOZÓ!BC47</f>
        <v>1282</v>
      </c>
      <c r="BD10" s="33">
        <f>ÁLK_ALAPOZÓ!BD47</f>
        <v>116</v>
      </c>
      <c r="BE10" s="33">
        <f>ÁLK_ALAPOZÓ!BE47</f>
        <v>125</v>
      </c>
      <c r="BF10" s="541"/>
      <c r="BG10" s="542"/>
    </row>
    <row r="11" spans="1:59" ht="15.75" customHeight="1" x14ac:dyDescent="0.3">
      <c r="A11" s="35" t="s">
        <v>12</v>
      </c>
      <c r="B11" s="36"/>
      <c r="C11" s="345" t="s">
        <v>239</v>
      </c>
      <c r="D11" s="37"/>
      <c r="E11" s="38"/>
      <c r="F11" s="39"/>
      <c r="G11" s="38"/>
      <c r="H11" s="39"/>
      <c r="I11" s="40"/>
      <c r="J11" s="39"/>
      <c r="K11" s="38"/>
      <c r="L11" s="39"/>
      <c r="M11" s="38"/>
      <c r="N11" s="39"/>
      <c r="O11" s="40"/>
      <c r="P11" s="39"/>
      <c r="Q11" s="38"/>
      <c r="R11" s="39"/>
      <c r="S11" s="38"/>
      <c r="T11" s="39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38"/>
      <c r="AJ11" s="39"/>
      <c r="AK11" s="38"/>
      <c r="AL11" s="39"/>
      <c r="AM11" s="40"/>
      <c r="AN11" s="39"/>
      <c r="AO11" s="38"/>
      <c r="AP11" s="39"/>
      <c r="AQ11" s="38"/>
      <c r="AR11" s="39"/>
      <c r="AS11" s="40"/>
      <c r="AT11" s="39"/>
      <c r="AU11" s="38"/>
      <c r="AV11" s="39"/>
      <c r="AW11" s="38"/>
      <c r="AX11" s="39"/>
      <c r="AY11" s="41"/>
      <c r="AZ11" s="42"/>
      <c r="BA11" s="42"/>
      <c r="BB11" s="42"/>
      <c r="BC11" s="42"/>
      <c r="BD11" s="42"/>
      <c r="BE11" s="158"/>
    </row>
    <row r="12" spans="1:59" s="738" customFormat="1" ht="15.75" customHeight="1" x14ac:dyDescent="0.25">
      <c r="A12" s="235" t="s">
        <v>368</v>
      </c>
      <c r="B12" s="543" t="s">
        <v>29</v>
      </c>
      <c r="C12" s="547" t="s">
        <v>369</v>
      </c>
      <c r="D12" s="521"/>
      <c r="E12" s="522" t="str">
        <f t="shared" ref="E12:E34" si="0">IF(D12*14=0,"",D12*14)</f>
        <v/>
      </c>
      <c r="F12" s="521"/>
      <c r="G12" s="522" t="str">
        <f t="shared" ref="G12:G34" si="1">IF(F12*14=0,"",F12*14)</f>
        <v/>
      </c>
      <c r="H12" s="521"/>
      <c r="I12" s="523"/>
      <c r="J12" s="524"/>
      <c r="K12" s="522" t="str">
        <f t="shared" ref="K12:K34" si="2">IF(J12*14=0,"",J12*14)</f>
        <v/>
      </c>
      <c r="L12" s="521"/>
      <c r="M12" s="522" t="str">
        <f t="shared" ref="M12:M34" si="3">IF(L12*14=0,"",L12*14)</f>
        <v/>
      </c>
      <c r="N12" s="521"/>
      <c r="O12" s="525"/>
      <c r="P12" s="521">
        <v>1</v>
      </c>
      <c r="Q12" s="522">
        <f t="shared" ref="Q12:Q34" si="4">IF(P12*14=0,"",P12*14)</f>
        <v>14</v>
      </c>
      <c r="R12" s="521">
        <v>1</v>
      </c>
      <c r="S12" s="522">
        <f t="shared" ref="S12:S34" si="5">IF(R12*14=0,"",R12*14)</f>
        <v>14</v>
      </c>
      <c r="T12" s="521">
        <v>2</v>
      </c>
      <c r="U12" s="523" t="s">
        <v>31</v>
      </c>
      <c r="V12" s="524"/>
      <c r="W12" s="522" t="str">
        <f t="shared" ref="W12:W34" si="6">IF(V12*14=0,"",V12*14)</f>
        <v/>
      </c>
      <c r="X12" s="521"/>
      <c r="Y12" s="522" t="str">
        <f t="shared" ref="Y12:Y34" si="7">IF(X12*14=0,"",X12*14)</f>
        <v/>
      </c>
      <c r="Z12" s="521"/>
      <c r="AA12" s="525"/>
      <c r="AB12" s="521"/>
      <c r="AC12" s="522" t="str">
        <f t="shared" ref="AC12:AC34" si="8">IF(AB12*14=0,"",AB12*14)</f>
        <v/>
      </c>
      <c r="AD12" s="521"/>
      <c r="AE12" s="522" t="str">
        <f t="shared" ref="AE12:AE34" si="9">IF(AD12*14=0,"",AD12*14)</f>
        <v/>
      </c>
      <c r="AF12" s="521"/>
      <c r="AG12" s="523"/>
      <c r="AH12" s="524"/>
      <c r="AI12" s="522" t="str">
        <f t="shared" ref="AI12:AI34" si="10">IF(AH12*14=0,"",AH12*14)</f>
        <v/>
      </c>
      <c r="AJ12" s="521"/>
      <c r="AK12" s="522" t="str">
        <f t="shared" ref="AK12:AK34" si="11">IF(AJ12*14=0,"",AJ12*14)</f>
        <v/>
      </c>
      <c r="AL12" s="521"/>
      <c r="AM12" s="525"/>
      <c r="AN12" s="524"/>
      <c r="AO12" s="522" t="str">
        <f t="shared" ref="AO12:AO34" si="12">IF(AN12*14=0,"",AN12*14)</f>
        <v/>
      </c>
      <c r="AP12" s="521"/>
      <c r="AQ12" s="522" t="str">
        <f t="shared" ref="AQ12:AQ34" si="13">IF(AP12*14=0,"",AP12*14)</f>
        <v/>
      </c>
      <c r="AR12" s="521"/>
      <c r="AS12" s="525"/>
      <c r="AT12" s="521"/>
      <c r="AU12" s="522" t="str">
        <f t="shared" ref="AU12:AU34" si="14">IF(AT12*14=0,"",AT12*14)</f>
        <v/>
      </c>
      <c r="AV12" s="521"/>
      <c r="AW12" s="522" t="str">
        <f t="shared" ref="AW12:AW34" si="15">IF(AV12*14=0,"",AV12*14)</f>
        <v/>
      </c>
      <c r="AX12" s="521"/>
      <c r="AY12" s="521"/>
      <c r="AZ12" s="526">
        <f t="shared" ref="AZ12:AZ35" si="16">IF(D12+J12+P12+V12+AB12+AH12+AN12+AT12=0,"",D12+J12+P12+V12+AB12+AH12+AN12+AT12)</f>
        <v>1</v>
      </c>
      <c r="BA12" s="522">
        <f t="shared" ref="BA12:BA34" si="17">IF((D12+J12+P12+V12+AB12+AH12+AN12+AT12)*14=0,"",(D12+J12+P12+V12+AB12+AH12+AN12+AT12)*14)</f>
        <v>14</v>
      </c>
      <c r="BB12" s="527">
        <f t="shared" ref="BB12:BB35" si="18">IF(F12+L12+R12+X12+AD12+AJ12+AP12+AV12=0,"",F12+L12+R12+X12+AD12+AJ12+AP12+AV12)</f>
        <v>1</v>
      </c>
      <c r="BC12" s="522">
        <f t="shared" ref="BC12:BC34" si="19">IF((L12+F12+R12+X12+AD12+AJ12+AP12+AV12)*14=0,"",(L12+F12+R12+X12+AD12+AJ12+AP12+AV12)*14)</f>
        <v>14</v>
      </c>
      <c r="BD12" s="527">
        <f t="shared" ref="BD12:BD35" si="20">IF(N12+H12+T12+Z12+AF12+AL12+AR12+AX12=0,"",N12+H12+T12+Z12+AF12+AL12+AR12+AX12)</f>
        <v>2</v>
      </c>
      <c r="BE12" s="544">
        <f t="shared" ref="BE12:BE34" si="21">IF(D12+F12+L12+J12+P12+R12+V12+X12+AB12+AD12+AH12+AJ12+AN12+AP12+AT12+AV12=0,"",D12+F12+L12+J12+P12+R12+V12+X12+AB12+AD12+AH12+AJ12+AN12+AP12+AT12+AV12)</f>
        <v>2</v>
      </c>
      <c r="BF12" s="541" t="s">
        <v>78</v>
      </c>
      <c r="BG12" s="542" t="s">
        <v>101</v>
      </c>
    </row>
    <row r="13" spans="1:59" ht="15.75" customHeight="1" x14ac:dyDescent="0.25">
      <c r="A13" s="235" t="s">
        <v>370</v>
      </c>
      <c r="B13" s="543" t="s">
        <v>29</v>
      </c>
      <c r="C13" s="547" t="s">
        <v>371</v>
      </c>
      <c r="D13" s="521"/>
      <c r="E13" s="522" t="str">
        <f t="shared" si="0"/>
        <v/>
      </c>
      <c r="F13" s="521"/>
      <c r="G13" s="522" t="str">
        <f t="shared" si="1"/>
        <v/>
      </c>
      <c r="H13" s="521"/>
      <c r="I13" s="523"/>
      <c r="J13" s="524"/>
      <c r="K13" s="522" t="str">
        <f t="shared" si="2"/>
        <v/>
      </c>
      <c r="L13" s="521"/>
      <c r="M13" s="522" t="str">
        <f t="shared" si="3"/>
        <v/>
      </c>
      <c r="N13" s="521"/>
      <c r="O13" s="525"/>
      <c r="P13" s="521"/>
      <c r="Q13" s="522" t="str">
        <f t="shared" si="4"/>
        <v/>
      </c>
      <c r="R13" s="521"/>
      <c r="S13" s="522" t="str">
        <f t="shared" si="5"/>
        <v/>
      </c>
      <c r="T13" s="521"/>
      <c r="U13" s="523"/>
      <c r="V13" s="524">
        <v>4</v>
      </c>
      <c r="W13" s="522">
        <f t="shared" si="6"/>
        <v>56</v>
      </c>
      <c r="X13" s="521">
        <v>4</v>
      </c>
      <c r="Y13" s="522">
        <f t="shared" si="7"/>
        <v>56</v>
      </c>
      <c r="Z13" s="521">
        <v>9</v>
      </c>
      <c r="AA13" s="525" t="s">
        <v>29</v>
      </c>
      <c r="AB13" s="521"/>
      <c r="AC13" s="522" t="str">
        <f t="shared" si="8"/>
        <v/>
      </c>
      <c r="AD13" s="521"/>
      <c r="AE13" s="522" t="str">
        <f t="shared" si="9"/>
        <v/>
      </c>
      <c r="AF13" s="521"/>
      <c r="AG13" s="523"/>
      <c r="AH13" s="524"/>
      <c r="AI13" s="522" t="str">
        <f t="shared" si="10"/>
        <v/>
      </c>
      <c r="AJ13" s="521"/>
      <c r="AK13" s="522" t="str">
        <f t="shared" si="11"/>
        <v/>
      </c>
      <c r="AL13" s="521"/>
      <c r="AM13" s="525"/>
      <c r="AN13" s="524"/>
      <c r="AO13" s="522" t="str">
        <f t="shared" si="12"/>
        <v/>
      </c>
      <c r="AP13" s="521"/>
      <c r="AQ13" s="522" t="str">
        <f t="shared" si="13"/>
        <v/>
      </c>
      <c r="AR13" s="521"/>
      <c r="AS13" s="525"/>
      <c r="AT13" s="521"/>
      <c r="AU13" s="522" t="str">
        <f t="shared" si="14"/>
        <v/>
      </c>
      <c r="AV13" s="521"/>
      <c r="AW13" s="522" t="str">
        <f t="shared" si="15"/>
        <v/>
      </c>
      <c r="AX13" s="521"/>
      <c r="AY13" s="521"/>
      <c r="AZ13" s="526">
        <f t="shared" si="16"/>
        <v>4</v>
      </c>
      <c r="BA13" s="522">
        <f t="shared" si="17"/>
        <v>56</v>
      </c>
      <c r="BB13" s="527">
        <f t="shared" si="18"/>
        <v>4</v>
      </c>
      <c r="BC13" s="522">
        <f t="shared" si="19"/>
        <v>56</v>
      </c>
      <c r="BD13" s="527">
        <f t="shared" si="20"/>
        <v>9</v>
      </c>
      <c r="BE13" s="544">
        <f t="shared" si="21"/>
        <v>8</v>
      </c>
      <c r="BF13" s="541" t="s">
        <v>178</v>
      </c>
      <c r="BG13" s="542" t="s">
        <v>372</v>
      </c>
    </row>
    <row r="14" spans="1:59" ht="15.75" customHeight="1" x14ac:dyDescent="0.25">
      <c r="A14" s="235" t="s">
        <v>373</v>
      </c>
      <c r="B14" s="543" t="s">
        <v>29</v>
      </c>
      <c r="C14" s="547" t="s">
        <v>374</v>
      </c>
      <c r="D14" s="521"/>
      <c r="E14" s="522" t="str">
        <f t="shared" si="0"/>
        <v/>
      </c>
      <c r="F14" s="521"/>
      <c r="G14" s="522" t="str">
        <f t="shared" si="1"/>
        <v/>
      </c>
      <c r="H14" s="521"/>
      <c r="I14" s="523"/>
      <c r="J14" s="524"/>
      <c r="K14" s="522" t="str">
        <f t="shared" si="2"/>
        <v/>
      </c>
      <c r="L14" s="521"/>
      <c r="M14" s="522" t="str">
        <f t="shared" si="3"/>
        <v/>
      </c>
      <c r="N14" s="521"/>
      <c r="O14" s="525"/>
      <c r="P14" s="521"/>
      <c r="Q14" s="522" t="str">
        <f t="shared" si="4"/>
        <v/>
      </c>
      <c r="R14" s="521"/>
      <c r="S14" s="522" t="str">
        <f t="shared" si="5"/>
        <v/>
      </c>
      <c r="T14" s="521"/>
      <c r="U14" s="523"/>
      <c r="V14" s="524">
        <v>3</v>
      </c>
      <c r="W14" s="522">
        <f t="shared" si="6"/>
        <v>42</v>
      </c>
      <c r="X14" s="521">
        <v>2</v>
      </c>
      <c r="Y14" s="522">
        <f t="shared" si="7"/>
        <v>28</v>
      </c>
      <c r="Z14" s="521">
        <v>4</v>
      </c>
      <c r="AA14" s="525" t="s">
        <v>31</v>
      </c>
      <c r="AB14" s="521"/>
      <c r="AC14" s="522" t="str">
        <f t="shared" si="8"/>
        <v/>
      </c>
      <c r="AD14" s="521"/>
      <c r="AE14" s="522" t="str">
        <f t="shared" si="9"/>
        <v/>
      </c>
      <c r="AF14" s="521"/>
      <c r="AG14" s="523"/>
      <c r="AH14" s="524"/>
      <c r="AI14" s="522" t="str">
        <f t="shared" si="10"/>
        <v/>
      </c>
      <c r="AJ14" s="521"/>
      <c r="AK14" s="522" t="str">
        <f t="shared" si="11"/>
        <v/>
      </c>
      <c r="AL14" s="521"/>
      <c r="AM14" s="525"/>
      <c r="AN14" s="524"/>
      <c r="AO14" s="522" t="str">
        <f t="shared" si="12"/>
        <v/>
      </c>
      <c r="AP14" s="521"/>
      <c r="AQ14" s="522" t="str">
        <f t="shared" si="13"/>
        <v/>
      </c>
      <c r="AR14" s="521"/>
      <c r="AS14" s="525"/>
      <c r="AT14" s="521"/>
      <c r="AU14" s="522" t="str">
        <f t="shared" si="14"/>
        <v/>
      </c>
      <c r="AV14" s="521"/>
      <c r="AW14" s="522" t="str">
        <f t="shared" si="15"/>
        <v/>
      </c>
      <c r="AX14" s="521"/>
      <c r="AY14" s="521"/>
      <c r="AZ14" s="526">
        <f t="shared" si="16"/>
        <v>3</v>
      </c>
      <c r="BA14" s="522">
        <f t="shared" si="17"/>
        <v>42</v>
      </c>
      <c r="BB14" s="527">
        <f t="shared" si="18"/>
        <v>2</v>
      </c>
      <c r="BC14" s="522">
        <f t="shared" si="19"/>
        <v>28</v>
      </c>
      <c r="BD14" s="527">
        <f t="shared" si="20"/>
        <v>4</v>
      </c>
      <c r="BE14" s="544">
        <f t="shared" si="21"/>
        <v>5</v>
      </c>
      <c r="BF14" s="541" t="s">
        <v>78</v>
      </c>
      <c r="BG14" s="542" t="s">
        <v>101</v>
      </c>
    </row>
    <row r="15" spans="1:59" s="738" customFormat="1" ht="15.75" customHeight="1" x14ac:dyDescent="0.25">
      <c r="A15" s="235" t="s">
        <v>375</v>
      </c>
      <c r="B15" s="543" t="s">
        <v>29</v>
      </c>
      <c r="C15" s="547" t="s">
        <v>376</v>
      </c>
      <c r="D15" s="521"/>
      <c r="E15" s="522" t="str">
        <f t="shared" si="0"/>
        <v/>
      </c>
      <c r="F15" s="521"/>
      <c r="G15" s="522" t="str">
        <f t="shared" si="1"/>
        <v/>
      </c>
      <c r="H15" s="521"/>
      <c r="I15" s="523"/>
      <c r="J15" s="524"/>
      <c r="K15" s="522" t="str">
        <f t="shared" si="2"/>
        <v/>
      </c>
      <c r="L15" s="521"/>
      <c r="M15" s="522" t="str">
        <f t="shared" si="3"/>
        <v/>
      </c>
      <c r="N15" s="521"/>
      <c r="O15" s="525"/>
      <c r="P15" s="521"/>
      <c r="Q15" s="522" t="str">
        <f t="shared" si="4"/>
        <v/>
      </c>
      <c r="R15" s="521"/>
      <c r="S15" s="522" t="str">
        <f t="shared" si="5"/>
        <v/>
      </c>
      <c r="T15" s="521"/>
      <c r="U15" s="523"/>
      <c r="V15" s="524">
        <v>2</v>
      </c>
      <c r="W15" s="522">
        <f t="shared" si="6"/>
        <v>28</v>
      </c>
      <c r="X15" s="521">
        <v>1</v>
      </c>
      <c r="Y15" s="522">
        <f t="shared" si="7"/>
        <v>14</v>
      </c>
      <c r="Z15" s="521">
        <v>2</v>
      </c>
      <c r="AA15" s="525" t="s">
        <v>31</v>
      </c>
      <c r="AB15" s="521"/>
      <c r="AC15" s="522" t="str">
        <f t="shared" si="8"/>
        <v/>
      </c>
      <c r="AD15" s="521"/>
      <c r="AE15" s="522" t="str">
        <f t="shared" si="9"/>
        <v/>
      </c>
      <c r="AF15" s="521"/>
      <c r="AG15" s="523"/>
      <c r="AH15" s="524"/>
      <c r="AI15" s="522" t="str">
        <f t="shared" si="10"/>
        <v/>
      </c>
      <c r="AJ15" s="521"/>
      <c r="AK15" s="522" t="str">
        <f t="shared" si="11"/>
        <v/>
      </c>
      <c r="AL15" s="521"/>
      <c r="AM15" s="525"/>
      <c r="AN15" s="524"/>
      <c r="AO15" s="522" t="str">
        <f t="shared" si="12"/>
        <v/>
      </c>
      <c r="AP15" s="521"/>
      <c r="AQ15" s="522" t="str">
        <f t="shared" si="13"/>
        <v/>
      </c>
      <c r="AR15" s="521"/>
      <c r="AS15" s="525"/>
      <c r="AT15" s="521"/>
      <c r="AU15" s="522" t="str">
        <f t="shared" si="14"/>
        <v/>
      </c>
      <c r="AV15" s="521"/>
      <c r="AW15" s="522" t="str">
        <f t="shared" si="15"/>
        <v/>
      </c>
      <c r="AX15" s="521"/>
      <c r="AY15" s="521"/>
      <c r="AZ15" s="526">
        <f t="shared" si="16"/>
        <v>2</v>
      </c>
      <c r="BA15" s="522">
        <f t="shared" si="17"/>
        <v>28</v>
      </c>
      <c r="BB15" s="527">
        <f t="shared" si="18"/>
        <v>1</v>
      </c>
      <c r="BC15" s="522">
        <f t="shared" si="19"/>
        <v>14</v>
      </c>
      <c r="BD15" s="527">
        <f t="shared" si="20"/>
        <v>2</v>
      </c>
      <c r="BE15" s="544">
        <f t="shared" si="21"/>
        <v>3</v>
      </c>
      <c r="BF15" s="541" t="s">
        <v>78</v>
      </c>
      <c r="BG15" s="542" t="s">
        <v>101</v>
      </c>
    </row>
    <row r="16" spans="1:59" s="738" customFormat="1" ht="15.75" customHeight="1" x14ac:dyDescent="0.25">
      <c r="A16" s="235" t="s">
        <v>377</v>
      </c>
      <c r="B16" s="543" t="s">
        <v>29</v>
      </c>
      <c r="C16" s="547" t="s">
        <v>378</v>
      </c>
      <c r="D16" s="521"/>
      <c r="E16" s="522" t="str">
        <f t="shared" si="0"/>
        <v/>
      </c>
      <c r="F16" s="521"/>
      <c r="G16" s="522" t="str">
        <f t="shared" si="1"/>
        <v/>
      </c>
      <c r="H16" s="521"/>
      <c r="I16" s="523"/>
      <c r="J16" s="524"/>
      <c r="K16" s="522" t="str">
        <f t="shared" si="2"/>
        <v/>
      </c>
      <c r="L16" s="521"/>
      <c r="M16" s="522" t="str">
        <f t="shared" si="3"/>
        <v/>
      </c>
      <c r="N16" s="521"/>
      <c r="O16" s="525"/>
      <c r="P16" s="521"/>
      <c r="Q16" s="522" t="str">
        <f t="shared" si="4"/>
        <v/>
      </c>
      <c r="R16" s="521"/>
      <c r="S16" s="522" t="str">
        <f t="shared" si="5"/>
        <v/>
      </c>
      <c r="T16" s="521"/>
      <c r="U16" s="523"/>
      <c r="V16" s="524">
        <v>3</v>
      </c>
      <c r="W16" s="522">
        <f t="shared" si="6"/>
        <v>42</v>
      </c>
      <c r="X16" s="521">
        <v>3</v>
      </c>
      <c r="Y16" s="522">
        <f t="shared" si="7"/>
        <v>42</v>
      </c>
      <c r="Z16" s="521">
        <v>7</v>
      </c>
      <c r="AA16" s="525" t="s">
        <v>29</v>
      </c>
      <c r="AB16" s="521"/>
      <c r="AC16" s="522" t="str">
        <f t="shared" si="8"/>
        <v/>
      </c>
      <c r="AD16" s="521"/>
      <c r="AE16" s="522" t="str">
        <f t="shared" si="9"/>
        <v/>
      </c>
      <c r="AF16" s="521"/>
      <c r="AG16" s="523"/>
      <c r="AH16" s="524"/>
      <c r="AI16" s="522" t="str">
        <f t="shared" si="10"/>
        <v/>
      </c>
      <c r="AJ16" s="521"/>
      <c r="AK16" s="522" t="str">
        <f t="shared" si="11"/>
        <v/>
      </c>
      <c r="AL16" s="521"/>
      <c r="AM16" s="525"/>
      <c r="AN16" s="524"/>
      <c r="AO16" s="522" t="str">
        <f t="shared" si="12"/>
        <v/>
      </c>
      <c r="AP16" s="521"/>
      <c r="AQ16" s="522" t="str">
        <f t="shared" si="13"/>
        <v/>
      </c>
      <c r="AR16" s="521"/>
      <c r="AS16" s="525"/>
      <c r="AT16" s="521"/>
      <c r="AU16" s="522" t="str">
        <f t="shared" si="14"/>
        <v/>
      </c>
      <c r="AV16" s="521"/>
      <c r="AW16" s="522" t="str">
        <f t="shared" si="15"/>
        <v/>
      </c>
      <c r="AX16" s="521"/>
      <c r="AY16" s="521"/>
      <c r="AZ16" s="526">
        <f t="shared" si="16"/>
        <v>3</v>
      </c>
      <c r="BA16" s="522">
        <f t="shared" si="17"/>
        <v>42</v>
      </c>
      <c r="BB16" s="527">
        <f t="shared" si="18"/>
        <v>3</v>
      </c>
      <c r="BC16" s="522">
        <f t="shared" si="19"/>
        <v>42</v>
      </c>
      <c r="BD16" s="527">
        <f t="shared" si="20"/>
        <v>7</v>
      </c>
      <c r="BE16" s="544">
        <f t="shared" si="21"/>
        <v>6</v>
      </c>
      <c r="BF16" s="541" t="s">
        <v>178</v>
      </c>
      <c r="BG16" s="542" t="s">
        <v>38</v>
      </c>
    </row>
    <row r="17" spans="1:59" s="739" customFormat="1" ht="15.75" customHeight="1" x14ac:dyDescent="0.25">
      <c r="A17" s="235" t="s">
        <v>379</v>
      </c>
      <c r="B17" s="543" t="s">
        <v>29</v>
      </c>
      <c r="C17" s="547" t="s">
        <v>380</v>
      </c>
      <c r="D17" s="521"/>
      <c r="E17" s="522"/>
      <c r="F17" s="521"/>
      <c r="G17" s="522"/>
      <c r="H17" s="521"/>
      <c r="I17" s="523"/>
      <c r="J17" s="524"/>
      <c r="K17" s="522"/>
      <c r="L17" s="521"/>
      <c r="M17" s="522"/>
      <c r="N17" s="521"/>
      <c r="O17" s="525"/>
      <c r="P17" s="521"/>
      <c r="Q17" s="522"/>
      <c r="R17" s="521"/>
      <c r="S17" s="522"/>
      <c r="T17" s="521"/>
      <c r="U17" s="523"/>
      <c r="V17" s="524"/>
      <c r="W17" s="522"/>
      <c r="X17" s="521"/>
      <c r="Y17" s="522"/>
      <c r="Z17" s="521"/>
      <c r="AA17" s="525"/>
      <c r="AB17" s="521">
        <v>2</v>
      </c>
      <c r="AC17" s="522">
        <f t="shared" si="8"/>
        <v>28</v>
      </c>
      <c r="AD17" s="521">
        <v>1</v>
      </c>
      <c r="AE17" s="522">
        <f t="shared" si="9"/>
        <v>14</v>
      </c>
      <c r="AF17" s="521">
        <v>3</v>
      </c>
      <c r="AG17" s="523" t="s">
        <v>251</v>
      </c>
      <c r="AH17" s="524"/>
      <c r="AI17" s="522"/>
      <c r="AJ17" s="521"/>
      <c r="AK17" s="522"/>
      <c r="AL17" s="521"/>
      <c r="AM17" s="525"/>
      <c r="AN17" s="524"/>
      <c r="AO17" s="522"/>
      <c r="AP17" s="521"/>
      <c r="AQ17" s="522"/>
      <c r="AR17" s="521"/>
      <c r="AS17" s="525"/>
      <c r="AT17" s="521"/>
      <c r="AU17" s="522"/>
      <c r="AV17" s="521"/>
      <c r="AW17" s="522"/>
      <c r="AX17" s="521"/>
      <c r="AY17" s="521"/>
      <c r="AZ17" s="526">
        <f t="shared" si="16"/>
        <v>2</v>
      </c>
      <c r="BA17" s="522">
        <f t="shared" si="17"/>
        <v>28</v>
      </c>
      <c r="BB17" s="527">
        <f t="shared" si="18"/>
        <v>1</v>
      </c>
      <c r="BC17" s="522">
        <f t="shared" si="19"/>
        <v>14</v>
      </c>
      <c r="BD17" s="527">
        <f t="shared" si="20"/>
        <v>3</v>
      </c>
      <c r="BE17" s="544">
        <f t="shared" si="21"/>
        <v>3</v>
      </c>
      <c r="BF17" s="541" t="s">
        <v>178</v>
      </c>
      <c r="BG17" s="542" t="s">
        <v>119</v>
      </c>
    </row>
    <row r="18" spans="1:59" ht="15.75" customHeight="1" x14ac:dyDescent="0.25">
      <c r="A18" s="235" t="s">
        <v>381</v>
      </c>
      <c r="B18" s="543" t="s">
        <v>29</v>
      </c>
      <c r="C18" s="547" t="s">
        <v>382</v>
      </c>
      <c r="D18" s="521"/>
      <c r="E18" s="522" t="str">
        <f t="shared" si="0"/>
        <v/>
      </c>
      <c r="F18" s="521"/>
      <c r="G18" s="522" t="str">
        <f t="shared" si="1"/>
        <v/>
      </c>
      <c r="H18" s="521"/>
      <c r="I18" s="523"/>
      <c r="J18" s="524"/>
      <c r="K18" s="522" t="str">
        <f t="shared" si="2"/>
        <v/>
      </c>
      <c r="L18" s="521"/>
      <c r="M18" s="522" t="str">
        <f t="shared" si="3"/>
        <v/>
      </c>
      <c r="N18" s="521"/>
      <c r="O18" s="525"/>
      <c r="P18" s="521"/>
      <c r="Q18" s="522" t="str">
        <f t="shared" si="4"/>
        <v/>
      </c>
      <c r="R18" s="521"/>
      <c r="S18" s="522" t="str">
        <f t="shared" si="5"/>
        <v/>
      </c>
      <c r="T18" s="521"/>
      <c r="U18" s="523"/>
      <c r="V18" s="524"/>
      <c r="W18" s="522" t="str">
        <f t="shared" si="6"/>
        <v/>
      </c>
      <c r="X18" s="521"/>
      <c r="Y18" s="522" t="str">
        <f t="shared" si="7"/>
        <v/>
      </c>
      <c r="Z18" s="521"/>
      <c r="AA18" s="525"/>
      <c r="AB18" s="521">
        <v>2</v>
      </c>
      <c r="AC18" s="522">
        <f t="shared" si="8"/>
        <v>28</v>
      </c>
      <c r="AD18" s="521">
        <v>2</v>
      </c>
      <c r="AE18" s="522">
        <f t="shared" si="9"/>
        <v>28</v>
      </c>
      <c r="AF18" s="521">
        <v>4</v>
      </c>
      <c r="AG18" s="523" t="s">
        <v>48</v>
      </c>
      <c r="AH18" s="524"/>
      <c r="AI18" s="522" t="str">
        <f t="shared" si="10"/>
        <v/>
      </c>
      <c r="AJ18" s="521"/>
      <c r="AK18" s="522" t="str">
        <f t="shared" si="11"/>
        <v/>
      </c>
      <c r="AL18" s="521"/>
      <c r="AM18" s="525"/>
      <c r="AN18" s="524"/>
      <c r="AO18" s="522" t="str">
        <f t="shared" si="12"/>
        <v/>
      </c>
      <c r="AP18" s="521"/>
      <c r="AQ18" s="522" t="str">
        <f t="shared" si="13"/>
        <v/>
      </c>
      <c r="AR18" s="521"/>
      <c r="AS18" s="525"/>
      <c r="AT18" s="521"/>
      <c r="AU18" s="522" t="str">
        <f t="shared" si="14"/>
        <v/>
      </c>
      <c r="AV18" s="521"/>
      <c r="AW18" s="522" t="str">
        <f t="shared" si="15"/>
        <v/>
      </c>
      <c r="AX18" s="521"/>
      <c r="AY18" s="521"/>
      <c r="AZ18" s="526">
        <f t="shared" si="16"/>
        <v>2</v>
      </c>
      <c r="BA18" s="522">
        <f t="shared" si="17"/>
        <v>28</v>
      </c>
      <c r="BB18" s="527">
        <f t="shared" si="18"/>
        <v>2</v>
      </c>
      <c r="BC18" s="522">
        <f t="shared" si="19"/>
        <v>28</v>
      </c>
      <c r="BD18" s="527">
        <f t="shared" si="20"/>
        <v>4</v>
      </c>
      <c r="BE18" s="544">
        <f t="shared" si="21"/>
        <v>4</v>
      </c>
      <c r="BF18" s="541" t="s">
        <v>178</v>
      </c>
      <c r="BG18" s="542" t="s">
        <v>38</v>
      </c>
    </row>
    <row r="19" spans="1:59" s="740" customFormat="1" ht="15.75" customHeight="1" x14ac:dyDescent="0.25">
      <c r="A19" s="235" t="s">
        <v>383</v>
      </c>
      <c r="B19" s="543" t="s">
        <v>29</v>
      </c>
      <c r="C19" s="547" t="s">
        <v>384</v>
      </c>
      <c r="D19" s="521"/>
      <c r="E19" s="522" t="str">
        <f t="shared" si="0"/>
        <v/>
      </c>
      <c r="F19" s="521"/>
      <c r="G19" s="522" t="str">
        <f t="shared" si="1"/>
        <v/>
      </c>
      <c r="H19" s="521"/>
      <c r="I19" s="523"/>
      <c r="J19" s="524"/>
      <c r="K19" s="522" t="str">
        <f t="shared" si="2"/>
        <v/>
      </c>
      <c r="L19" s="521"/>
      <c r="M19" s="522" t="str">
        <f t="shared" si="3"/>
        <v/>
      </c>
      <c r="N19" s="521"/>
      <c r="O19" s="525"/>
      <c r="P19" s="521"/>
      <c r="Q19" s="522" t="str">
        <f t="shared" si="4"/>
        <v/>
      </c>
      <c r="R19" s="521"/>
      <c r="S19" s="522" t="str">
        <f t="shared" si="5"/>
        <v/>
      </c>
      <c r="T19" s="521"/>
      <c r="U19" s="523"/>
      <c r="V19" s="524"/>
      <c r="W19" s="522" t="str">
        <f t="shared" si="6"/>
        <v/>
      </c>
      <c r="X19" s="521"/>
      <c r="Y19" s="522" t="str">
        <f t="shared" si="7"/>
        <v/>
      </c>
      <c r="Z19" s="521"/>
      <c r="AA19" s="525"/>
      <c r="AB19" s="521">
        <v>4</v>
      </c>
      <c r="AC19" s="522">
        <f t="shared" si="8"/>
        <v>56</v>
      </c>
      <c r="AD19" s="521">
        <v>2</v>
      </c>
      <c r="AE19" s="522">
        <f t="shared" si="9"/>
        <v>28</v>
      </c>
      <c r="AF19" s="521">
        <v>6</v>
      </c>
      <c r="AG19" s="523" t="s">
        <v>29</v>
      </c>
      <c r="AH19" s="524"/>
      <c r="AI19" s="522" t="str">
        <f t="shared" si="10"/>
        <v/>
      </c>
      <c r="AJ19" s="521"/>
      <c r="AK19" s="522" t="str">
        <f t="shared" si="11"/>
        <v/>
      </c>
      <c r="AL19" s="521"/>
      <c r="AM19" s="525"/>
      <c r="AN19" s="524"/>
      <c r="AO19" s="522" t="str">
        <f t="shared" si="12"/>
        <v/>
      </c>
      <c r="AP19" s="521"/>
      <c r="AQ19" s="522" t="str">
        <f t="shared" si="13"/>
        <v/>
      </c>
      <c r="AR19" s="521"/>
      <c r="AS19" s="525"/>
      <c r="AT19" s="521"/>
      <c r="AU19" s="522" t="str">
        <f t="shared" si="14"/>
        <v/>
      </c>
      <c r="AV19" s="521"/>
      <c r="AW19" s="522" t="str">
        <f t="shared" si="15"/>
        <v/>
      </c>
      <c r="AX19" s="521"/>
      <c r="AY19" s="521"/>
      <c r="AZ19" s="526">
        <f t="shared" si="16"/>
        <v>4</v>
      </c>
      <c r="BA19" s="522">
        <f t="shared" si="17"/>
        <v>56</v>
      </c>
      <c r="BB19" s="527">
        <f t="shared" si="18"/>
        <v>2</v>
      </c>
      <c r="BC19" s="522">
        <f t="shared" si="19"/>
        <v>28</v>
      </c>
      <c r="BD19" s="527">
        <f t="shared" si="20"/>
        <v>6</v>
      </c>
      <c r="BE19" s="544">
        <f t="shared" si="21"/>
        <v>6</v>
      </c>
      <c r="BF19" s="541" t="s">
        <v>178</v>
      </c>
      <c r="BG19" s="542" t="s">
        <v>372</v>
      </c>
    </row>
    <row r="20" spans="1:59" s="738" customFormat="1" ht="15.75" customHeight="1" x14ac:dyDescent="0.25">
      <c r="A20" s="235" t="s">
        <v>385</v>
      </c>
      <c r="B20" s="543" t="s">
        <v>29</v>
      </c>
      <c r="C20" s="547" t="s">
        <v>386</v>
      </c>
      <c r="D20" s="521"/>
      <c r="E20" s="522" t="str">
        <f t="shared" si="0"/>
        <v/>
      </c>
      <c r="F20" s="521"/>
      <c r="G20" s="522" t="str">
        <f t="shared" si="1"/>
        <v/>
      </c>
      <c r="H20" s="521"/>
      <c r="I20" s="523"/>
      <c r="J20" s="524"/>
      <c r="K20" s="522" t="str">
        <f t="shared" si="2"/>
        <v/>
      </c>
      <c r="L20" s="521"/>
      <c r="M20" s="522" t="str">
        <f t="shared" si="3"/>
        <v/>
      </c>
      <c r="N20" s="521"/>
      <c r="O20" s="525"/>
      <c r="P20" s="521"/>
      <c r="Q20" s="522" t="str">
        <f t="shared" si="4"/>
        <v/>
      </c>
      <c r="R20" s="521"/>
      <c r="S20" s="522" t="str">
        <f t="shared" si="5"/>
        <v/>
      </c>
      <c r="T20" s="521"/>
      <c r="U20" s="523"/>
      <c r="V20" s="524"/>
      <c r="W20" s="522" t="str">
        <f t="shared" si="6"/>
        <v/>
      </c>
      <c r="X20" s="521"/>
      <c r="Y20" s="522" t="str">
        <f t="shared" si="7"/>
        <v/>
      </c>
      <c r="Z20" s="521"/>
      <c r="AA20" s="525"/>
      <c r="AB20" s="521">
        <v>1</v>
      </c>
      <c r="AC20" s="522">
        <f t="shared" si="8"/>
        <v>14</v>
      </c>
      <c r="AD20" s="521">
        <v>4</v>
      </c>
      <c r="AE20" s="522">
        <f t="shared" si="9"/>
        <v>56</v>
      </c>
      <c r="AF20" s="521">
        <v>4</v>
      </c>
      <c r="AG20" s="523" t="s">
        <v>31</v>
      </c>
      <c r="AH20" s="524"/>
      <c r="AI20" s="522" t="str">
        <f t="shared" si="10"/>
        <v/>
      </c>
      <c r="AJ20" s="521"/>
      <c r="AK20" s="522" t="str">
        <f t="shared" si="11"/>
        <v/>
      </c>
      <c r="AL20" s="521"/>
      <c r="AM20" s="525"/>
      <c r="AN20" s="524"/>
      <c r="AO20" s="522" t="str">
        <f t="shared" si="12"/>
        <v/>
      </c>
      <c r="AP20" s="521"/>
      <c r="AQ20" s="522" t="str">
        <f t="shared" si="13"/>
        <v/>
      </c>
      <c r="AR20" s="521"/>
      <c r="AS20" s="525"/>
      <c r="AT20" s="521"/>
      <c r="AU20" s="522" t="str">
        <f t="shared" si="14"/>
        <v/>
      </c>
      <c r="AV20" s="521"/>
      <c r="AW20" s="522" t="str">
        <f t="shared" si="15"/>
        <v/>
      </c>
      <c r="AX20" s="521"/>
      <c r="AY20" s="521"/>
      <c r="AZ20" s="526">
        <f t="shared" si="16"/>
        <v>1</v>
      </c>
      <c r="BA20" s="522">
        <f t="shared" si="17"/>
        <v>14</v>
      </c>
      <c r="BB20" s="527">
        <f t="shared" si="18"/>
        <v>4</v>
      </c>
      <c r="BC20" s="522">
        <f t="shared" si="19"/>
        <v>56</v>
      </c>
      <c r="BD20" s="527">
        <f t="shared" si="20"/>
        <v>4</v>
      </c>
      <c r="BE20" s="544">
        <f t="shared" si="21"/>
        <v>5</v>
      </c>
      <c r="BF20" s="541" t="s">
        <v>178</v>
      </c>
      <c r="BG20" s="542" t="s">
        <v>119</v>
      </c>
    </row>
    <row r="21" spans="1:59" s="738" customFormat="1" ht="16.5" customHeight="1" x14ac:dyDescent="0.25">
      <c r="A21" s="235" t="s">
        <v>387</v>
      </c>
      <c r="B21" s="543" t="s">
        <v>249</v>
      </c>
      <c r="C21" s="547" t="s">
        <v>388</v>
      </c>
      <c r="D21" s="521"/>
      <c r="E21" s="522" t="str">
        <f t="shared" si="0"/>
        <v/>
      </c>
      <c r="F21" s="521"/>
      <c r="G21" s="522" t="str">
        <f t="shared" si="1"/>
        <v/>
      </c>
      <c r="H21" s="521"/>
      <c r="I21" s="523"/>
      <c r="J21" s="524"/>
      <c r="K21" s="522" t="str">
        <f t="shared" si="2"/>
        <v/>
      </c>
      <c r="L21" s="521"/>
      <c r="M21" s="522" t="str">
        <f t="shared" si="3"/>
        <v/>
      </c>
      <c r="N21" s="521"/>
      <c r="O21" s="525"/>
      <c r="P21" s="521"/>
      <c r="Q21" s="522" t="str">
        <f t="shared" si="4"/>
        <v/>
      </c>
      <c r="R21" s="521"/>
      <c r="S21" s="522" t="str">
        <f t="shared" si="5"/>
        <v/>
      </c>
      <c r="T21" s="521"/>
      <c r="U21" s="523"/>
      <c r="V21" s="524"/>
      <c r="W21" s="522" t="str">
        <f t="shared" si="6"/>
        <v/>
      </c>
      <c r="X21" s="521"/>
      <c r="Y21" s="522" t="str">
        <f t="shared" si="7"/>
        <v/>
      </c>
      <c r="Z21" s="521"/>
      <c r="AA21" s="525"/>
      <c r="AB21" s="521">
        <v>3</v>
      </c>
      <c r="AC21" s="522">
        <f t="shared" si="8"/>
        <v>42</v>
      </c>
      <c r="AD21" s="521">
        <v>2</v>
      </c>
      <c r="AE21" s="522">
        <f t="shared" si="9"/>
        <v>28</v>
      </c>
      <c r="AF21" s="521">
        <v>6</v>
      </c>
      <c r="AG21" s="523" t="s">
        <v>48</v>
      </c>
      <c r="AH21" s="524"/>
      <c r="AI21" s="522" t="str">
        <f t="shared" si="10"/>
        <v/>
      </c>
      <c r="AJ21" s="521"/>
      <c r="AK21" s="522" t="str">
        <f t="shared" si="11"/>
        <v/>
      </c>
      <c r="AL21" s="521"/>
      <c r="AM21" s="525"/>
      <c r="AN21" s="524"/>
      <c r="AO21" s="522" t="str">
        <f t="shared" si="12"/>
        <v/>
      </c>
      <c r="AP21" s="521"/>
      <c r="AQ21" s="522" t="str">
        <f t="shared" si="13"/>
        <v/>
      </c>
      <c r="AR21" s="521"/>
      <c r="AS21" s="525"/>
      <c r="AT21" s="521"/>
      <c r="AU21" s="522" t="str">
        <f t="shared" si="14"/>
        <v/>
      </c>
      <c r="AV21" s="521"/>
      <c r="AW21" s="522" t="str">
        <f t="shared" si="15"/>
        <v/>
      </c>
      <c r="AX21" s="521"/>
      <c r="AY21" s="521"/>
      <c r="AZ21" s="526">
        <f t="shared" si="16"/>
        <v>3</v>
      </c>
      <c r="BA21" s="522">
        <f t="shared" si="17"/>
        <v>42</v>
      </c>
      <c r="BB21" s="527">
        <f t="shared" si="18"/>
        <v>2</v>
      </c>
      <c r="BC21" s="522">
        <f t="shared" si="19"/>
        <v>28</v>
      </c>
      <c r="BD21" s="527">
        <f t="shared" si="20"/>
        <v>6</v>
      </c>
      <c r="BE21" s="544">
        <f t="shared" si="21"/>
        <v>5</v>
      </c>
      <c r="BF21" s="541" t="s">
        <v>178</v>
      </c>
      <c r="BG21" s="542" t="s">
        <v>119</v>
      </c>
    </row>
    <row r="22" spans="1:59" ht="15.75" customHeight="1" x14ac:dyDescent="0.25">
      <c r="A22" s="235"/>
      <c r="B22" s="543" t="s">
        <v>102</v>
      </c>
      <c r="C22" s="547" t="s">
        <v>268</v>
      </c>
      <c r="D22" s="521"/>
      <c r="E22" s="522" t="str">
        <f t="shared" si="0"/>
        <v/>
      </c>
      <c r="F22" s="521"/>
      <c r="G22" s="522" t="str">
        <f t="shared" si="1"/>
        <v/>
      </c>
      <c r="H22" s="521"/>
      <c r="I22" s="523"/>
      <c r="J22" s="524"/>
      <c r="K22" s="522" t="str">
        <f t="shared" si="2"/>
        <v/>
      </c>
      <c r="L22" s="521"/>
      <c r="M22" s="522" t="str">
        <f t="shared" si="3"/>
        <v/>
      </c>
      <c r="N22" s="521"/>
      <c r="O22" s="525"/>
      <c r="P22" s="521"/>
      <c r="Q22" s="522" t="str">
        <f t="shared" si="4"/>
        <v/>
      </c>
      <c r="R22" s="521"/>
      <c r="S22" s="522" t="str">
        <f t="shared" si="5"/>
        <v/>
      </c>
      <c r="T22" s="521"/>
      <c r="U22" s="523"/>
      <c r="V22" s="524"/>
      <c r="W22" s="522" t="str">
        <f t="shared" si="6"/>
        <v/>
      </c>
      <c r="X22" s="521"/>
      <c r="Y22" s="522" t="str">
        <f t="shared" si="7"/>
        <v/>
      </c>
      <c r="Z22" s="521"/>
      <c r="AA22" s="525"/>
      <c r="AB22" s="521">
        <v>1</v>
      </c>
      <c r="AC22" s="522">
        <f t="shared" si="8"/>
        <v>14</v>
      </c>
      <c r="AD22" s="521">
        <v>1</v>
      </c>
      <c r="AE22" s="522">
        <f t="shared" si="9"/>
        <v>14</v>
      </c>
      <c r="AF22" s="521">
        <v>3</v>
      </c>
      <c r="AG22" s="523" t="s">
        <v>48</v>
      </c>
      <c r="AH22" s="524"/>
      <c r="AI22" s="522" t="str">
        <f t="shared" si="10"/>
        <v/>
      </c>
      <c r="AJ22" s="521"/>
      <c r="AK22" s="522" t="str">
        <f t="shared" si="11"/>
        <v/>
      </c>
      <c r="AL22" s="521"/>
      <c r="AM22" s="525"/>
      <c r="AN22" s="524"/>
      <c r="AO22" s="522" t="str">
        <f t="shared" si="12"/>
        <v/>
      </c>
      <c r="AP22" s="521"/>
      <c r="AQ22" s="522" t="str">
        <f t="shared" si="13"/>
        <v/>
      </c>
      <c r="AR22" s="521"/>
      <c r="AS22" s="525"/>
      <c r="AT22" s="521"/>
      <c r="AU22" s="522" t="str">
        <f t="shared" si="14"/>
        <v/>
      </c>
      <c r="AV22" s="521"/>
      <c r="AW22" s="522" t="str">
        <f t="shared" si="15"/>
        <v/>
      </c>
      <c r="AX22" s="521"/>
      <c r="AY22" s="521"/>
      <c r="AZ22" s="526">
        <f t="shared" si="16"/>
        <v>1</v>
      </c>
      <c r="BA22" s="522">
        <f t="shared" si="17"/>
        <v>14</v>
      </c>
      <c r="BB22" s="527">
        <f t="shared" si="18"/>
        <v>1</v>
      </c>
      <c r="BC22" s="522">
        <f t="shared" si="19"/>
        <v>14</v>
      </c>
      <c r="BD22" s="527">
        <f t="shared" si="20"/>
        <v>3</v>
      </c>
      <c r="BE22" s="544">
        <f t="shared" si="21"/>
        <v>2</v>
      </c>
      <c r="BF22" s="541"/>
      <c r="BG22" s="542"/>
    </row>
    <row r="23" spans="1:59" s="738" customFormat="1" ht="16.5" customHeight="1" x14ac:dyDescent="0.25">
      <c r="A23" s="235" t="s">
        <v>389</v>
      </c>
      <c r="B23" s="543" t="s">
        <v>29</v>
      </c>
      <c r="C23" s="547" t="s">
        <v>390</v>
      </c>
      <c r="D23" s="521"/>
      <c r="E23" s="522" t="str">
        <f t="shared" si="0"/>
        <v/>
      </c>
      <c r="F23" s="521"/>
      <c r="G23" s="522" t="str">
        <f t="shared" si="1"/>
        <v/>
      </c>
      <c r="H23" s="521"/>
      <c r="I23" s="523"/>
      <c r="J23" s="524"/>
      <c r="K23" s="522" t="str">
        <f t="shared" si="2"/>
        <v/>
      </c>
      <c r="L23" s="521"/>
      <c r="M23" s="522" t="str">
        <f t="shared" si="3"/>
        <v/>
      </c>
      <c r="N23" s="521"/>
      <c r="O23" s="525"/>
      <c r="P23" s="521"/>
      <c r="Q23" s="522" t="str">
        <f t="shared" si="4"/>
        <v/>
      </c>
      <c r="R23" s="521"/>
      <c r="S23" s="522" t="str">
        <f t="shared" si="5"/>
        <v/>
      </c>
      <c r="T23" s="521"/>
      <c r="U23" s="523"/>
      <c r="V23" s="524"/>
      <c r="W23" s="522" t="str">
        <f t="shared" si="6"/>
        <v/>
      </c>
      <c r="X23" s="521"/>
      <c r="Y23" s="522" t="str">
        <f t="shared" si="7"/>
        <v/>
      </c>
      <c r="Z23" s="521"/>
      <c r="AA23" s="525"/>
      <c r="AB23" s="521"/>
      <c r="AC23" s="522" t="str">
        <f t="shared" si="8"/>
        <v/>
      </c>
      <c r="AD23" s="521"/>
      <c r="AE23" s="522" t="str">
        <f t="shared" si="9"/>
        <v/>
      </c>
      <c r="AF23" s="521"/>
      <c r="AG23" s="523"/>
      <c r="AH23" s="524">
        <v>2</v>
      </c>
      <c r="AI23" s="522">
        <f t="shared" si="10"/>
        <v>28</v>
      </c>
      <c r="AJ23" s="521">
        <v>1</v>
      </c>
      <c r="AK23" s="522">
        <f t="shared" si="11"/>
        <v>14</v>
      </c>
      <c r="AL23" s="521">
        <v>3</v>
      </c>
      <c r="AM23" s="525" t="s">
        <v>48</v>
      </c>
      <c r="AN23" s="524"/>
      <c r="AO23" s="522" t="str">
        <f t="shared" si="12"/>
        <v/>
      </c>
      <c r="AP23" s="521"/>
      <c r="AQ23" s="522" t="str">
        <f t="shared" si="13"/>
        <v/>
      </c>
      <c r="AR23" s="521"/>
      <c r="AS23" s="525"/>
      <c r="AT23" s="521"/>
      <c r="AU23" s="522" t="str">
        <f t="shared" si="14"/>
        <v/>
      </c>
      <c r="AV23" s="521"/>
      <c r="AW23" s="522" t="str">
        <f t="shared" si="15"/>
        <v/>
      </c>
      <c r="AX23" s="521"/>
      <c r="AY23" s="521"/>
      <c r="AZ23" s="526">
        <f t="shared" si="16"/>
        <v>2</v>
      </c>
      <c r="BA23" s="522">
        <f t="shared" si="17"/>
        <v>28</v>
      </c>
      <c r="BB23" s="527">
        <f t="shared" si="18"/>
        <v>1</v>
      </c>
      <c r="BC23" s="522">
        <f t="shared" si="19"/>
        <v>14</v>
      </c>
      <c r="BD23" s="527">
        <f t="shared" si="20"/>
        <v>3</v>
      </c>
      <c r="BE23" s="544">
        <f t="shared" si="21"/>
        <v>3</v>
      </c>
      <c r="BF23" s="541" t="s">
        <v>178</v>
      </c>
      <c r="BG23" s="542" t="s">
        <v>137</v>
      </c>
    </row>
    <row r="24" spans="1:59" s="738" customFormat="1" ht="16.5" customHeight="1" x14ac:dyDescent="0.25">
      <c r="A24" s="235" t="s">
        <v>391</v>
      </c>
      <c r="B24" s="543" t="s">
        <v>249</v>
      </c>
      <c r="C24" s="547" t="s">
        <v>392</v>
      </c>
      <c r="D24" s="521"/>
      <c r="E24" s="522" t="str">
        <f t="shared" si="0"/>
        <v/>
      </c>
      <c r="F24" s="521"/>
      <c r="G24" s="522" t="str">
        <f t="shared" si="1"/>
        <v/>
      </c>
      <c r="H24" s="521"/>
      <c r="I24" s="523"/>
      <c r="J24" s="524"/>
      <c r="K24" s="522" t="str">
        <f t="shared" si="2"/>
        <v/>
      </c>
      <c r="L24" s="521"/>
      <c r="M24" s="522" t="str">
        <f t="shared" si="3"/>
        <v/>
      </c>
      <c r="N24" s="521"/>
      <c r="O24" s="525"/>
      <c r="P24" s="521"/>
      <c r="Q24" s="522" t="str">
        <f t="shared" si="4"/>
        <v/>
      </c>
      <c r="R24" s="521"/>
      <c r="S24" s="522" t="str">
        <f t="shared" si="5"/>
        <v/>
      </c>
      <c r="T24" s="521"/>
      <c r="U24" s="523"/>
      <c r="V24" s="524"/>
      <c r="W24" s="522" t="str">
        <f t="shared" si="6"/>
        <v/>
      </c>
      <c r="X24" s="521"/>
      <c r="Y24" s="522" t="str">
        <f t="shared" si="7"/>
        <v/>
      </c>
      <c r="Z24" s="521"/>
      <c r="AA24" s="525"/>
      <c r="AB24" s="521"/>
      <c r="AC24" s="522" t="str">
        <f t="shared" si="8"/>
        <v/>
      </c>
      <c r="AD24" s="521"/>
      <c r="AE24" s="522" t="str">
        <f t="shared" si="9"/>
        <v/>
      </c>
      <c r="AF24" s="521"/>
      <c r="AG24" s="523"/>
      <c r="AH24" s="524">
        <v>3</v>
      </c>
      <c r="AI24" s="522">
        <f t="shared" si="10"/>
        <v>42</v>
      </c>
      <c r="AJ24" s="521">
        <v>4</v>
      </c>
      <c r="AK24" s="522">
        <f t="shared" si="11"/>
        <v>56</v>
      </c>
      <c r="AL24" s="521">
        <v>6</v>
      </c>
      <c r="AM24" s="525" t="s">
        <v>29</v>
      </c>
      <c r="AN24" s="524"/>
      <c r="AO24" s="522" t="str">
        <f t="shared" si="12"/>
        <v/>
      </c>
      <c r="AP24" s="521"/>
      <c r="AQ24" s="522" t="str">
        <f t="shared" si="13"/>
        <v/>
      </c>
      <c r="AR24" s="521"/>
      <c r="AS24" s="525"/>
      <c r="AT24" s="521"/>
      <c r="AU24" s="522" t="str">
        <f t="shared" si="14"/>
        <v/>
      </c>
      <c r="AV24" s="521"/>
      <c r="AW24" s="522" t="str">
        <f t="shared" si="15"/>
        <v/>
      </c>
      <c r="AX24" s="521"/>
      <c r="AY24" s="521"/>
      <c r="AZ24" s="526">
        <f t="shared" si="16"/>
        <v>3</v>
      </c>
      <c r="BA24" s="522">
        <f t="shared" si="17"/>
        <v>42</v>
      </c>
      <c r="BB24" s="527">
        <f t="shared" si="18"/>
        <v>4</v>
      </c>
      <c r="BC24" s="522">
        <f t="shared" si="19"/>
        <v>56</v>
      </c>
      <c r="BD24" s="527">
        <f t="shared" si="20"/>
        <v>6</v>
      </c>
      <c r="BE24" s="544">
        <f t="shared" si="21"/>
        <v>7</v>
      </c>
      <c r="BF24" s="541" t="s">
        <v>178</v>
      </c>
      <c r="BG24" s="542" t="s">
        <v>89</v>
      </c>
    </row>
    <row r="25" spans="1:59" s="738" customFormat="1" ht="16.5" customHeight="1" x14ac:dyDescent="0.25">
      <c r="A25" s="235" t="s">
        <v>498</v>
      </c>
      <c r="B25" s="543" t="s">
        <v>249</v>
      </c>
      <c r="C25" s="547" t="s">
        <v>393</v>
      </c>
      <c r="D25" s="521"/>
      <c r="E25" s="522" t="str">
        <f t="shared" si="0"/>
        <v/>
      </c>
      <c r="F25" s="521"/>
      <c r="G25" s="522" t="str">
        <f t="shared" si="1"/>
        <v/>
      </c>
      <c r="H25" s="521"/>
      <c r="I25" s="523"/>
      <c r="J25" s="524"/>
      <c r="K25" s="522" t="str">
        <f t="shared" si="2"/>
        <v/>
      </c>
      <c r="L25" s="521"/>
      <c r="M25" s="522" t="str">
        <f t="shared" si="3"/>
        <v/>
      </c>
      <c r="N25" s="521"/>
      <c r="O25" s="525"/>
      <c r="P25" s="521"/>
      <c r="Q25" s="522" t="str">
        <f t="shared" si="4"/>
        <v/>
      </c>
      <c r="R25" s="521"/>
      <c r="S25" s="522" t="str">
        <f t="shared" si="5"/>
        <v/>
      </c>
      <c r="T25" s="521"/>
      <c r="U25" s="523"/>
      <c r="V25" s="524"/>
      <c r="W25" s="522" t="str">
        <f t="shared" si="6"/>
        <v/>
      </c>
      <c r="X25" s="521"/>
      <c r="Y25" s="522" t="str">
        <f t="shared" si="7"/>
        <v/>
      </c>
      <c r="Z25" s="521"/>
      <c r="AA25" s="525"/>
      <c r="AB25" s="521"/>
      <c r="AC25" s="522" t="str">
        <f t="shared" si="8"/>
        <v/>
      </c>
      <c r="AD25" s="521"/>
      <c r="AE25" s="522" t="str">
        <f t="shared" si="9"/>
        <v/>
      </c>
      <c r="AF25" s="521"/>
      <c r="AG25" s="523"/>
      <c r="AH25" s="524"/>
      <c r="AI25" s="522" t="str">
        <f t="shared" si="10"/>
        <v/>
      </c>
      <c r="AJ25" s="521">
        <v>6</v>
      </c>
      <c r="AK25" s="522">
        <f t="shared" si="11"/>
        <v>84</v>
      </c>
      <c r="AL25" s="521">
        <v>7</v>
      </c>
      <c r="AM25" s="525" t="s">
        <v>296</v>
      </c>
      <c r="AN25" s="524"/>
      <c r="AO25" s="522" t="str">
        <f t="shared" si="12"/>
        <v/>
      </c>
      <c r="AP25" s="521"/>
      <c r="AQ25" s="522" t="str">
        <f t="shared" si="13"/>
        <v/>
      </c>
      <c r="AR25" s="521"/>
      <c r="AS25" s="525"/>
      <c r="AT25" s="521"/>
      <c r="AU25" s="522" t="str">
        <f t="shared" si="14"/>
        <v/>
      </c>
      <c r="AV25" s="521"/>
      <c r="AW25" s="522" t="str">
        <f t="shared" si="15"/>
        <v/>
      </c>
      <c r="AX25" s="521"/>
      <c r="AY25" s="521"/>
      <c r="AZ25" s="526" t="str">
        <f t="shared" si="16"/>
        <v/>
      </c>
      <c r="BA25" s="522" t="str">
        <f t="shared" si="17"/>
        <v/>
      </c>
      <c r="BB25" s="527">
        <f t="shared" si="18"/>
        <v>6</v>
      </c>
      <c r="BC25" s="522">
        <f t="shared" si="19"/>
        <v>84</v>
      </c>
      <c r="BD25" s="527">
        <f t="shared" si="20"/>
        <v>7</v>
      </c>
      <c r="BE25" s="544">
        <f t="shared" si="21"/>
        <v>6</v>
      </c>
      <c r="BF25" s="541" t="s">
        <v>116</v>
      </c>
      <c r="BG25" s="542" t="s">
        <v>75</v>
      </c>
    </row>
    <row r="26" spans="1:59" s="738" customFormat="1" ht="16.5" customHeight="1" x14ac:dyDescent="0.25">
      <c r="A26" s="235" t="s">
        <v>394</v>
      </c>
      <c r="B26" s="543" t="s">
        <v>249</v>
      </c>
      <c r="C26" s="547" t="s">
        <v>395</v>
      </c>
      <c r="D26" s="521"/>
      <c r="E26" s="522" t="str">
        <f t="shared" si="0"/>
        <v/>
      </c>
      <c r="F26" s="521"/>
      <c r="G26" s="522" t="str">
        <f t="shared" si="1"/>
        <v/>
      </c>
      <c r="H26" s="521"/>
      <c r="I26" s="523"/>
      <c r="J26" s="524"/>
      <c r="K26" s="522" t="str">
        <f t="shared" si="2"/>
        <v/>
      </c>
      <c r="L26" s="521"/>
      <c r="M26" s="522" t="str">
        <f t="shared" si="3"/>
        <v/>
      </c>
      <c r="N26" s="521"/>
      <c r="O26" s="525"/>
      <c r="P26" s="521"/>
      <c r="Q26" s="522" t="str">
        <f t="shared" si="4"/>
        <v/>
      </c>
      <c r="R26" s="521"/>
      <c r="S26" s="522" t="str">
        <f t="shared" si="5"/>
        <v/>
      </c>
      <c r="T26" s="521"/>
      <c r="U26" s="523"/>
      <c r="V26" s="524"/>
      <c r="W26" s="522" t="str">
        <f t="shared" si="6"/>
        <v/>
      </c>
      <c r="X26" s="521"/>
      <c r="Y26" s="522" t="str">
        <f t="shared" si="7"/>
        <v/>
      </c>
      <c r="Z26" s="521"/>
      <c r="AA26" s="525"/>
      <c r="AB26" s="521"/>
      <c r="AC26" s="522" t="str">
        <f t="shared" si="8"/>
        <v/>
      </c>
      <c r="AD26" s="521"/>
      <c r="AE26" s="522" t="str">
        <f t="shared" si="9"/>
        <v/>
      </c>
      <c r="AF26" s="521"/>
      <c r="AG26" s="523"/>
      <c r="AH26" s="524">
        <v>3</v>
      </c>
      <c r="AI26" s="522">
        <f t="shared" si="10"/>
        <v>42</v>
      </c>
      <c r="AJ26" s="521"/>
      <c r="AK26" s="522" t="str">
        <f t="shared" si="11"/>
        <v/>
      </c>
      <c r="AL26" s="521">
        <v>3</v>
      </c>
      <c r="AM26" s="525" t="s">
        <v>48</v>
      </c>
      <c r="AN26" s="524"/>
      <c r="AO26" s="522" t="str">
        <f t="shared" si="12"/>
        <v/>
      </c>
      <c r="AP26" s="521"/>
      <c r="AQ26" s="522" t="str">
        <f t="shared" si="13"/>
        <v/>
      </c>
      <c r="AR26" s="521"/>
      <c r="AS26" s="525"/>
      <c r="AT26" s="521"/>
      <c r="AU26" s="522" t="str">
        <f t="shared" si="14"/>
        <v/>
      </c>
      <c r="AV26" s="521"/>
      <c r="AW26" s="522" t="str">
        <f t="shared" si="15"/>
        <v/>
      </c>
      <c r="AX26" s="521"/>
      <c r="AY26" s="521"/>
      <c r="AZ26" s="526">
        <f t="shared" si="16"/>
        <v>3</v>
      </c>
      <c r="BA26" s="522">
        <f t="shared" si="17"/>
        <v>42</v>
      </c>
      <c r="BB26" s="527" t="str">
        <f t="shared" si="18"/>
        <v/>
      </c>
      <c r="BC26" s="522" t="str">
        <f t="shared" si="19"/>
        <v/>
      </c>
      <c r="BD26" s="527">
        <f t="shared" si="20"/>
        <v>3</v>
      </c>
      <c r="BE26" s="544">
        <f t="shared" si="21"/>
        <v>3</v>
      </c>
      <c r="BF26" s="541" t="s">
        <v>178</v>
      </c>
      <c r="BG26" s="542" t="s">
        <v>89</v>
      </c>
    </row>
    <row r="27" spans="1:59" s="2" customFormat="1" ht="15.75" customHeight="1" x14ac:dyDescent="0.25">
      <c r="A27" s="235"/>
      <c r="B27" s="543" t="s">
        <v>102</v>
      </c>
      <c r="C27" s="547" t="s">
        <v>283</v>
      </c>
      <c r="D27" s="521"/>
      <c r="E27" s="522" t="str">
        <f t="shared" si="0"/>
        <v/>
      </c>
      <c r="F27" s="521"/>
      <c r="G27" s="522" t="str">
        <f t="shared" si="1"/>
        <v/>
      </c>
      <c r="H27" s="521"/>
      <c r="I27" s="523"/>
      <c r="J27" s="524"/>
      <c r="K27" s="522" t="str">
        <f t="shared" si="2"/>
        <v/>
      </c>
      <c r="L27" s="521"/>
      <c r="M27" s="522" t="str">
        <f t="shared" si="3"/>
        <v/>
      </c>
      <c r="N27" s="521"/>
      <c r="O27" s="525"/>
      <c r="P27" s="521"/>
      <c r="Q27" s="522" t="str">
        <f t="shared" si="4"/>
        <v/>
      </c>
      <c r="R27" s="521"/>
      <c r="S27" s="522" t="str">
        <f t="shared" si="5"/>
        <v/>
      </c>
      <c r="T27" s="521"/>
      <c r="U27" s="523"/>
      <c r="V27" s="524"/>
      <c r="W27" s="522" t="str">
        <f t="shared" si="6"/>
        <v/>
      </c>
      <c r="X27" s="521"/>
      <c r="Y27" s="522" t="str">
        <f t="shared" si="7"/>
        <v/>
      </c>
      <c r="Z27" s="521"/>
      <c r="AA27" s="525"/>
      <c r="AB27" s="521"/>
      <c r="AC27" s="522" t="str">
        <f t="shared" si="8"/>
        <v/>
      </c>
      <c r="AD27" s="521"/>
      <c r="AE27" s="522" t="str">
        <f t="shared" si="9"/>
        <v/>
      </c>
      <c r="AF27" s="521"/>
      <c r="AG27" s="523"/>
      <c r="AH27" s="524">
        <v>1</v>
      </c>
      <c r="AI27" s="522">
        <f t="shared" si="10"/>
        <v>14</v>
      </c>
      <c r="AJ27" s="521">
        <v>1</v>
      </c>
      <c r="AK27" s="522">
        <f t="shared" si="11"/>
        <v>14</v>
      </c>
      <c r="AL27" s="521">
        <v>3</v>
      </c>
      <c r="AM27" s="525" t="s">
        <v>48</v>
      </c>
      <c r="AN27" s="524"/>
      <c r="AO27" s="522" t="str">
        <f t="shared" si="12"/>
        <v/>
      </c>
      <c r="AP27" s="521"/>
      <c r="AQ27" s="522" t="str">
        <f t="shared" si="13"/>
        <v/>
      </c>
      <c r="AR27" s="521"/>
      <c r="AS27" s="525"/>
      <c r="AT27" s="521"/>
      <c r="AU27" s="522" t="str">
        <f t="shared" si="14"/>
        <v/>
      </c>
      <c r="AV27" s="521"/>
      <c r="AW27" s="522" t="str">
        <f t="shared" si="15"/>
        <v/>
      </c>
      <c r="AX27" s="521"/>
      <c r="AY27" s="521"/>
      <c r="AZ27" s="526">
        <f t="shared" si="16"/>
        <v>1</v>
      </c>
      <c r="BA27" s="522">
        <f t="shared" si="17"/>
        <v>14</v>
      </c>
      <c r="BB27" s="527">
        <f t="shared" si="18"/>
        <v>1</v>
      </c>
      <c r="BC27" s="522">
        <f t="shared" si="19"/>
        <v>14</v>
      </c>
      <c r="BD27" s="527">
        <f t="shared" si="20"/>
        <v>3</v>
      </c>
      <c r="BE27" s="544">
        <f t="shared" si="21"/>
        <v>2</v>
      </c>
      <c r="BF27" s="541"/>
      <c r="BG27" s="542"/>
    </row>
    <row r="28" spans="1:59" s="738" customFormat="1" ht="16.5" customHeight="1" x14ac:dyDescent="0.25">
      <c r="A28" s="235" t="s">
        <v>396</v>
      </c>
      <c r="B28" s="543" t="s">
        <v>249</v>
      </c>
      <c r="C28" s="547" t="s">
        <v>397</v>
      </c>
      <c r="D28" s="521"/>
      <c r="E28" s="522" t="str">
        <f t="shared" si="0"/>
        <v/>
      </c>
      <c r="F28" s="521"/>
      <c r="G28" s="522" t="str">
        <f t="shared" si="1"/>
        <v/>
      </c>
      <c r="H28" s="521"/>
      <c r="I28" s="523"/>
      <c r="J28" s="524"/>
      <c r="K28" s="522" t="str">
        <f t="shared" si="2"/>
        <v/>
      </c>
      <c r="L28" s="521"/>
      <c r="M28" s="522" t="str">
        <f t="shared" si="3"/>
        <v/>
      </c>
      <c r="N28" s="521"/>
      <c r="O28" s="525"/>
      <c r="P28" s="521"/>
      <c r="Q28" s="522" t="str">
        <f t="shared" si="4"/>
        <v/>
      </c>
      <c r="R28" s="521"/>
      <c r="S28" s="522" t="str">
        <f t="shared" si="5"/>
        <v/>
      </c>
      <c r="T28" s="521"/>
      <c r="U28" s="523"/>
      <c r="V28" s="524"/>
      <c r="W28" s="522" t="str">
        <f t="shared" si="6"/>
        <v/>
      </c>
      <c r="X28" s="521"/>
      <c r="Y28" s="522" t="str">
        <f t="shared" si="7"/>
        <v/>
      </c>
      <c r="Z28" s="521"/>
      <c r="AA28" s="525"/>
      <c r="AB28" s="521"/>
      <c r="AC28" s="522" t="str">
        <f t="shared" si="8"/>
        <v/>
      </c>
      <c r="AD28" s="521"/>
      <c r="AE28" s="522" t="str">
        <f t="shared" si="9"/>
        <v/>
      </c>
      <c r="AF28" s="521"/>
      <c r="AG28" s="523"/>
      <c r="AH28" s="524">
        <v>4</v>
      </c>
      <c r="AI28" s="522">
        <f t="shared" si="10"/>
        <v>56</v>
      </c>
      <c r="AJ28" s="521">
        <v>2</v>
      </c>
      <c r="AK28" s="522">
        <f t="shared" si="11"/>
        <v>28</v>
      </c>
      <c r="AL28" s="521">
        <v>5</v>
      </c>
      <c r="AM28" s="525" t="s">
        <v>271</v>
      </c>
      <c r="AN28" s="524"/>
      <c r="AO28" s="522" t="str">
        <f t="shared" si="12"/>
        <v/>
      </c>
      <c r="AP28" s="521"/>
      <c r="AQ28" s="522" t="str">
        <f t="shared" si="13"/>
        <v/>
      </c>
      <c r="AR28" s="521"/>
      <c r="AS28" s="525"/>
      <c r="AT28" s="521"/>
      <c r="AU28" s="522" t="str">
        <f t="shared" si="14"/>
        <v/>
      </c>
      <c r="AV28" s="521"/>
      <c r="AW28" s="522" t="str">
        <f t="shared" si="15"/>
        <v/>
      </c>
      <c r="AX28" s="521"/>
      <c r="AY28" s="521"/>
      <c r="AZ28" s="526">
        <f t="shared" si="16"/>
        <v>4</v>
      </c>
      <c r="BA28" s="522">
        <f t="shared" si="17"/>
        <v>56</v>
      </c>
      <c r="BB28" s="527">
        <f t="shared" si="18"/>
        <v>2</v>
      </c>
      <c r="BC28" s="522">
        <f t="shared" si="19"/>
        <v>28</v>
      </c>
      <c r="BD28" s="527">
        <f t="shared" si="20"/>
        <v>5</v>
      </c>
      <c r="BE28" s="544">
        <f t="shared" si="21"/>
        <v>6</v>
      </c>
      <c r="BF28" s="541" t="s">
        <v>178</v>
      </c>
      <c r="BG28" s="542" t="s">
        <v>38</v>
      </c>
    </row>
    <row r="29" spans="1:59" s="738" customFormat="1" ht="16.5" customHeight="1" x14ac:dyDescent="0.25">
      <c r="A29" s="235" t="s">
        <v>398</v>
      </c>
      <c r="B29" s="543" t="s">
        <v>249</v>
      </c>
      <c r="C29" s="547" t="s">
        <v>399</v>
      </c>
      <c r="D29" s="521"/>
      <c r="E29" s="522"/>
      <c r="F29" s="521"/>
      <c r="G29" s="522"/>
      <c r="H29" s="521"/>
      <c r="I29" s="523"/>
      <c r="J29" s="524"/>
      <c r="K29" s="522"/>
      <c r="L29" s="521"/>
      <c r="M29" s="522"/>
      <c r="N29" s="521"/>
      <c r="O29" s="525"/>
      <c r="P29" s="521"/>
      <c r="Q29" s="522"/>
      <c r="R29" s="521"/>
      <c r="S29" s="522"/>
      <c r="T29" s="521"/>
      <c r="U29" s="523"/>
      <c r="V29" s="524"/>
      <c r="W29" s="522"/>
      <c r="X29" s="521"/>
      <c r="Y29" s="522"/>
      <c r="Z29" s="521"/>
      <c r="AA29" s="525"/>
      <c r="AB29" s="521"/>
      <c r="AC29" s="522"/>
      <c r="AD29" s="521"/>
      <c r="AE29" s="522"/>
      <c r="AF29" s="521"/>
      <c r="AG29" s="523"/>
      <c r="AH29" s="524"/>
      <c r="AI29" s="522" t="str">
        <f t="shared" si="10"/>
        <v/>
      </c>
      <c r="AJ29" s="521"/>
      <c r="AK29" s="522" t="str">
        <f t="shared" si="11"/>
        <v/>
      </c>
      <c r="AL29" s="521"/>
      <c r="AM29" s="525"/>
      <c r="AN29" s="524">
        <v>4</v>
      </c>
      <c r="AO29" s="522">
        <f t="shared" si="12"/>
        <v>56</v>
      </c>
      <c r="AP29" s="521">
        <v>2</v>
      </c>
      <c r="AQ29" s="522">
        <f t="shared" si="13"/>
        <v>28</v>
      </c>
      <c r="AR29" s="521">
        <v>6</v>
      </c>
      <c r="AS29" s="525" t="s">
        <v>85</v>
      </c>
      <c r="AT29" s="521"/>
      <c r="AU29" s="522"/>
      <c r="AV29" s="521"/>
      <c r="AW29" s="522"/>
      <c r="AX29" s="521"/>
      <c r="AY29" s="521"/>
      <c r="AZ29" s="526">
        <f t="shared" si="16"/>
        <v>4</v>
      </c>
      <c r="BA29" s="522">
        <f t="shared" si="17"/>
        <v>56</v>
      </c>
      <c r="BB29" s="527">
        <f t="shared" si="18"/>
        <v>2</v>
      </c>
      <c r="BC29" s="522">
        <f t="shared" si="19"/>
        <v>28</v>
      </c>
      <c r="BD29" s="527">
        <f t="shared" si="20"/>
        <v>6</v>
      </c>
      <c r="BE29" s="544">
        <f t="shared" si="21"/>
        <v>6</v>
      </c>
      <c r="BF29" s="541" t="s">
        <v>178</v>
      </c>
      <c r="BG29" s="542" t="s">
        <v>38</v>
      </c>
    </row>
    <row r="30" spans="1:59" s="734" customFormat="1" ht="15.75" customHeight="1" x14ac:dyDescent="0.25">
      <c r="A30" s="235" t="s">
        <v>400</v>
      </c>
      <c r="B30" s="543" t="s">
        <v>249</v>
      </c>
      <c r="C30" s="547" t="s">
        <v>401</v>
      </c>
      <c r="D30" s="521"/>
      <c r="E30" s="522" t="str">
        <f t="shared" si="0"/>
        <v/>
      </c>
      <c r="F30" s="521"/>
      <c r="G30" s="522" t="str">
        <f t="shared" si="1"/>
        <v/>
      </c>
      <c r="H30" s="521"/>
      <c r="I30" s="523"/>
      <c r="J30" s="524"/>
      <c r="K30" s="522" t="str">
        <f t="shared" si="2"/>
        <v/>
      </c>
      <c r="L30" s="521"/>
      <c r="M30" s="522" t="str">
        <f t="shared" si="3"/>
        <v/>
      </c>
      <c r="N30" s="521"/>
      <c r="O30" s="525"/>
      <c r="P30" s="521"/>
      <c r="Q30" s="522" t="str">
        <f t="shared" si="4"/>
        <v/>
      </c>
      <c r="R30" s="521"/>
      <c r="S30" s="522" t="str">
        <f t="shared" si="5"/>
        <v/>
      </c>
      <c r="T30" s="521"/>
      <c r="U30" s="523"/>
      <c r="V30" s="524"/>
      <c r="W30" s="522" t="str">
        <f t="shared" si="6"/>
        <v/>
      </c>
      <c r="X30" s="521"/>
      <c r="Y30" s="522" t="str">
        <f t="shared" si="7"/>
        <v/>
      </c>
      <c r="Z30" s="521"/>
      <c r="AA30" s="525"/>
      <c r="AB30" s="521"/>
      <c r="AC30" s="522" t="str">
        <f t="shared" si="8"/>
        <v/>
      </c>
      <c r="AD30" s="521"/>
      <c r="AE30" s="522" t="str">
        <f t="shared" si="9"/>
        <v/>
      </c>
      <c r="AF30" s="521"/>
      <c r="AG30" s="523"/>
      <c r="AH30" s="524"/>
      <c r="AI30" s="522" t="str">
        <f t="shared" si="10"/>
        <v/>
      </c>
      <c r="AJ30" s="521"/>
      <c r="AK30" s="522" t="str">
        <f t="shared" si="11"/>
        <v/>
      </c>
      <c r="AL30" s="521"/>
      <c r="AM30" s="525"/>
      <c r="AN30" s="524">
        <v>4</v>
      </c>
      <c r="AO30" s="522">
        <f t="shared" si="12"/>
        <v>56</v>
      </c>
      <c r="AP30" s="521">
        <v>2</v>
      </c>
      <c r="AQ30" s="522">
        <f t="shared" si="13"/>
        <v>28</v>
      </c>
      <c r="AR30" s="521">
        <v>6</v>
      </c>
      <c r="AS30" s="525" t="s">
        <v>85</v>
      </c>
      <c r="AT30" s="521"/>
      <c r="AU30" s="522" t="str">
        <f t="shared" si="14"/>
        <v/>
      </c>
      <c r="AV30" s="521"/>
      <c r="AW30" s="522" t="str">
        <f t="shared" si="15"/>
        <v/>
      </c>
      <c r="AX30" s="521"/>
      <c r="AY30" s="521"/>
      <c r="AZ30" s="526">
        <f t="shared" si="16"/>
        <v>4</v>
      </c>
      <c r="BA30" s="522">
        <f t="shared" si="17"/>
        <v>56</v>
      </c>
      <c r="BB30" s="527">
        <f t="shared" si="18"/>
        <v>2</v>
      </c>
      <c r="BC30" s="522">
        <f t="shared" si="19"/>
        <v>28</v>
      </c>
      <c r="BD30" s="527">
        <f t="shared" si="20"/>
        <v>6</v>
      </c>
      <c r="BE30" s="544">
        <f t="shared" si="21"/>
        <v>6</v>
      </c>
      <c r="BF30" s="541" t="s">
        <v>178</v>
      </c>
      <c r="BG30" s="542" t="s">
        <v>89</v>
      </c>
    </row>
    <row r="31" spans="1:59" s="734" customFormat="1" ht="15.75" customHeight="1" x14ac:dyDescent="0.25">
      <c r="A31" s="235" t="s">
        <v>402</v>
      </c>
      <c r="B31" s="543" t="s">
        <v>249</v>
      </c>
      <c r="C31" s="547" t="s">
        <v>403</v>
      </c>
      <c r="D31" s="521"/>
      <c r="E31" s="522" t="str">
        <f t="shared" si="0"/>
        <v/>
      </c>
      <c r="F31" s="521"/>
      <c r="G31" s="522" t="str">
        <f t="shared" si="1"/>
        <v/>
      </c>
      <c r="H31" s="521"/>
      <c r="I31" s="523"/>
      <c r="J31" s="524"/>
      <c r="K31" s="522" t="str">
        <f t="shared" si="2"/>
        <v/>
      </c>
      <c r="L31" s="521"/>
      <c r="M31" s="522" t="str">
        <f t="shared" si="3"/>
        <v/>
      </c>
      <c r="N31" s="521"/>
      <c r="O31" s="525"/>
      <c r="P31" s="521"/>
      <c r="Q31" s="522" t="str">
        <f t="shared" si="4"/>
        <v/>
      </c>
      <c r="R31" s="521"/>
      <c r="S31" s="522" t="str">
        <f t="shared" si="5"/>
        <v/>
      </c>
      <c r="T31" s="521"/>
      <c r="U31" s="523"/>
      <c r="V31" s="524"/>
      <c r="W31" s="522" t="str">
        <f t="shared" si="6"/>
        <v/>
      </c>
      <c r="X31" s="521"/>
      <c r="Y31" s="522" t="str">
        <f t="shared" si="7"/>
        <v/>
      </c>
      <c r="Z31" s="521"/>
      <c r="AA31" s="525"/>
      <c r="AB31" s="521"/>
      <c r="AC31" s="522" t="str">
        <f t="shared" si="8"/>
        <v/>
      </c>
      <c r="AD31" s="521"/>
      <c r="AE31" s="522" t="str">
        <f t="shared" si="9"/>
        <v/>
      </c>
      <c r="AF31" s="521"/>
      <c r="AG31" s="523"/>
      <c r="AH31" s="524"/>
      <c r="AI31" s="522" t="str">
        <f t="shared" si="10"/>
        <v/>
      </c>
      <c r="AJ31" s="521"/>
      <c r="AK31" s="522" t="str">
        <f t="shared" si="11"/>
        <v/>
      </c>
      <c r="AL31" s="521"/>
      <c r="AM31" s="525"/>
      <c r="AN31" s="524">
        <v>3</v>
      </c>
      <c r="AO31" s="522">
        <f t="shared" si="12"/>
        <v>42</v>
      </c>
      <c r="AP31" s="521">
        <v>1</v>
      </c>
      <c r="AQ31" s="522">
        <f t="shared" si="13"/>
        <v>14</v>
      </c>
      <c r="AR31" s="521">
        <v>4</v>
      </c>
      <c r="AS31" s="525" t="s">
        <v>251</v>
      </c>
      <c r="AT31" s="521"/>
      <c r="AU31" s="522" t="str">
        <f t="shared" si="14"/>
        <v/>
      </c>
      <c r="AV31" s="521"/>
      <c r="AW31" s="522" t="str">
        <f t="shared" si="15"/>
        <v/>
      </c>
      <c r="AX31" s="521"/>
      <c r="AY31" s="521"/>
      <c r="AZ31" s="526">
        <f t="shared" si="16"/>
        <v>3</v>
      </c>
      <c r="BA31" s="522">
        <f t="shared" si="17"/>
        <v>42</v>
      </c>
      <c r="BB31" s="527">
        <f t="shared" si="18"/>
        <v>1</v>
      </c>
      <c r="BC31" s="522">
        <f t="shared" si="19"/>
        <v>14</v>
      </c>
      <c r="BD31" s="527">
        <f t="shared" si="20"/>
        <v>4</v>
      </c>
      <c r="BE31" s="544">
        <f t="shared" si="21"/>
        <v>4</v>
      </c>
      <c r="BF31" s="541" t="s">
        <v>178</v>
      </c>
      <c r="BG31" s="542" t="s">
        <v>137</v>
      </c>
    </row>
    <row r="32" spans="1:59" s="738" customFormat="1" ht="16.5" customHeight="1" x14ac:dyDescent="0.25">
      <c r="A32" s="235" t="s">
        <v>404</v>
      </c>
      <c r="B32" s="543" t="s">
        <v>249</v>
      </c>
      <c r="C32" s="547" t="s">
        <v>405</v>
      </c>
      <c r="D32" s="521"/>
      <c r="E32" s="522" t="str">
        <f t="shared" si="0"/>
        <v/>
      </c>
      <c r="F32" s="521"/>
      <c r="G32" s="522" t="str">
        <f t="shared" si="1"/>
        <v/>
      </c>
      <c r="H32" s="521"/>
      <c r="I32" s="523"/>
      <c r="J32" s="524"/>
      <c r="K32" s="522" t="str">
        <f t="shared" si="2"/>
        <v/>
      </c>
      <c r="L32" s="521"/>
      <c r="M32" s="522" t="str">
        <f t="shared" si="3"/>
        <v/>
      </c>
      <c r="N32" s="521"/>
      <c r="O32" s="525"/>
      <c r="P32" s="521"/>
      <c r="Q32" s="522" t="str">
        <f t="shared" si="4"/>
        <v/>
      </c>
      <c r="R32" s="521"/>
      <c r="S32" s="522" t="str">
        <f t="shared" si="5"/>
        <v/>
      </c>
      <c r="T32" s="521"/>
      <c r="U32" s="523"/>
      <c r="V32" s="524"/>
      <c r="W32" s="522" t="str">
        <f t="shared" si="6"/>
        <v/>
      </c>
      <c r="X32" s="521"/>
      <c r="Y32" s="522" t="str">
        <f t="shared" si="7"/>
        <v/>
      </c>
      <c r="Z32" s="521"/>
      <c r="AA32" s="525"/>
      <c r="AB32" s="521"/>
      <c r="AC32" s="522" t="str">
        <f t="shared" si="8"/>
        <v/>
      </c>
      <c r="AD32" s="521"/>
      <c r="AE32" s="522" t="str">
        <f t="shared" si="9"/>
        <v/>
      </c>
      <c r="AF32" s="521"/>
      <c r="AG32" s="523"/>
      <c r="AH32" s="524"/>
      <c r="AI32" s="522" t="str">
        <f t="shared" si="10"/>
        <v/>
      </c>
      <c r="AJ32" s="521"/>
      <c r="AK32" s="522" t="str">
        <f t="shared" si="11"/>
        <v/>
      </c>
      <c r="AL32" s="521"/>
      <c r="AM32" s="525"/>
      <c r="AN32" s="524">
        <v>1</v>
      </c>
      <c r="AO32" s="522">
        <f t="shared" si="12"/>
        <v>14</v>
      </c>
      <c r="AP32" s="521">
        <v>8</v>
      </c>
      <c r="AQ32" s="522">
        <f t="shared" si="13"/>
        <v>112</v>
      </c>
      <c r="AR32" s="521">
        <v>8</v>
      </c>
      <c r="AS32" s="525" t="s">
        <v>296</v>
      </c>
      <c r="AT32" s="521"/>
      <c r="AU32" s="522" t="str">
        <f t="shared" si="14"/>
        <v/>
      </c>
      <c r="AV32" s="521"/>
      <c r="AW32" s="522" t="str">
        <f t="shared" si="15"/>
        <v/>
      </c>
      <c r="AX32" s="521"/>
      <c r="AY32" s="521"/>
      <c r="AZ32" s="526">
        <f t="shared" si="16"/>
        <v>1</v>
      </c>
      <c r="BA32" s="522">
        <f t="shared" si="17"/>
        <v>14</v>
      </c>
      <c r="BB32" s="527">
        <f t="shared" si="18"/>
        <v>8</v>
      </c>
      <c r="BC32" s="522">
        <f t="shared" si="19"/>
        <v>112</v>
      </c>
      <c r="BD32" s="527">
        <f t="shared" si="20"/>
        <v>8</v>
      </c>
      <c r="BE32" s="544">
        <f t="shared" si="21"/>
        <v>9</v>
      </c>
      <c r="BF32" s="541" t="s">
        <v>178</v>
      </c>
      <c r="BG32" s="542" t="s">
        <v>137</v>
      </c>
    </row>
    <row r="33" spans="1:59" s="14" customFormat="1" ht="15.75" customHeight="1" x14ac:dyDescent="0.25">
      <c r="A33" s="235"/>
      <c r="B33" s="543" t="s">
        <v>102</v>
      </c>
      <c r="C33" s="547" t="s">
        <v>293</v>
      </c>
      <c r="D33" s="521"/>
      <c r="E33" s="522" t="str">
        <f t="shared" si="0"/>
        <v/>
      </c>
      <c r="F33" s="521"/>
      <c r="G33" s="522" t="str">
        <f t="shared" si="1"/>
        <v/>
      </c>
      <c r="H33" s="521"/>
      <c r="I33" s="523"/>
      <c r="J33" s="524"/>
      <c r="K33" s="522" t="str">
        <f t="shared" si="2"/>
        <v/>
      </c>
      <c r="L33" s="521"/>
      <c r="M33" s="522" t="str">
        <f t="shared" si="3"/>
        <v/>
      </c>
      <c r="N33" s="521"/>
      <c r="O33" s="525"/>
      <c r="P33" s="521"/>
      <c r="Q33" s="522" t="str">
        <f t="shared" si="4"/>
        <v/>
      </c>
      <c r="R33" s="521"/>
      <c r="S33" s="522" t="str">
        <f t="shared" si="5"/>
        <v/>
      </c>
      <c r="T33" s="521"/>
      <c r="U33" s="523"/>
      <c r="V33" s="524"/>
      <c r="W33" s="522" t="str">
        <f t="shared" si="6"/>
        <v/>
      </c>
      <c r="X33" s="521"/>
      <c r="Y33" s="522" t="str">
        <f t="shared" si="7"/>
        <v/>
      </c>
      <c r="Z33" s="521"/>
      <c r="AA33" s="525"/>
      <c r="AB33" s="521"/>
      <c r="AC33" s="522" t="str">
        <f t="shared" si="8"/>
        <v/>
      </c>
      <c r="AD33" s="521"/>
      <c r="AE33" s="522" t="str">
        <f t="shared" si="9"/>
        <v/>
      </c>
      <c r="AF33" s="521"/>
      <c r="AG33" s="523"/>
      <c r="AH33" s="524"/>
      <c r="AI33" s="522" t="str">
        <f t="shared" si="10"/>
        <v/>
      </c>
      <c r="AJ33" s="521"/>
      <c r="AK33" s="522" t="str">
        <f t="shared" si="11"/>
        <v/>
      </c>
      <c r="AL33" s="521"/>
      <c r="AM33" s="525"/>
      <c r="AN33" s="524">
        <v>1</v>
      </c>
      <c r="AO33" s="522">
        <f t="shared" si="12"/>
        <v>14</v>
      </c>
      <c r="AP33" s="521">
        <v>1</v>
      </c>
      <c r="AQ33" s="522">
        <f t="shared" si="13"/>
        <v>14</v>
      </c>
      <c r="AR33" s="521">
        <v>3</v>
      </c>
      <c r="AS33" s="525" t="s">
        <v>48</v>
      </c>
      <c r="AT33" s="521"/>
      <c r="AU33" s="522" t="str">
        <f t="shared" si="14"/>
        <v/>
      </c>
      <c r="AV33" s="521"/>
      <c r="AW33" s="522" t="str">
        <f t="shared" si="15"/>
        <v/>
      </c>
      <c r="AX33" s="521"/>
      <c r="AY33" s="521"/>
      <c r="AZ33" s="526">
        <f t="shared" si="16"/>
        <v>1</v>
      </c>
      <c r="BA33" s="522">
        <f t="shared" si="17"/>
        <v>14</v>
      </c>
      <c r="BB33" s="527">
        <f t="shared" si="18"/>
        <v>1</v>
      </c>
      <c r="BC33" s="522">
        <f t="shared" si="19"/>
        <v>14</v>
      </c>
      <c r="BD33" s="527">
        <f t="shared" si="20"/>
        <v>3</v>
      </c>
      <c r="BE33" s="544">
        <f t="shared" si="21"/>
        <v>2</v>
      </c>
      <c r="BF33" s="541"/>
      <c r="BG33" s="542"/>
    </row>
    <row r="34" spans="1:59" s="735" customFormat="1" ht="15.75" customHeight="1" x14ac:dyDescent="0.25">
      <c r="A34" s="235" t="s">
        <v>406</v>
      </c>
      <c r="B34" s="543" t="s">
        <v>249</v>
      </c>
      <c r="C34" s="547" t="s">
        <v>407</v>
      </c>
      <c r="D34" s="521"/>
      <c r="E34" s="522" t="str">
        <f t="shared" si="0"/>
        <v/>
      </c>
      <c r="F34" s="521"/>
      <c r="G34" s="522" t="str">
        <f t="shared" si="1"/>
        <v/>
      </c>
      <c r="H34" s="521"/>
      <c r="I34" s="523"/>
      <c r="J34" s="524"/>
      <c r="K34" s="522" t="str">
        <f t="shared" si="2"/>
        <v/>
      </c>
      <c r="L34" s="521"/>
      <c r="M34" s="522" t="str">
        <f t="shared" si="3"/>
        <v/>
      </c>
      <c r="N34" s="521"/>
      <c r="O34" s="525"/>
      <c r="P34" s="521"/>
      <c r="Q34" s="522" t="str">
        <f t="shared" si="4"/>
        <v/>
      </c>
      <c r="R34" s="521"/>
      <c r="S34" s="522" t="str">
        <f t="shared" si="5"/>
        <v/>
      </c>
      <c r="T34" s="521"/>
      <c r="U34" s="523"/>
      <c r="V34" s="524"/>
      <c r="W34" s="522" t="str">
        <f t="shared" si="6"/>
        <v/>
      </c>
      <c r="X34" s="521"/>
      <c r="Y34" s="522" t="str">
        <f t="shared" si="7"/>
        <v/>
      </c>
      <c r="Z34" s="521"/>
      <c r="AA34" s="525"/>
      <c r="AB34" s="521"/>
      <c r="AC34" s="522" t="str">
        <f t="shared" si="8"/>
        <v/>
      </c>
      <c r="AD34" s="521"/>
      <c r="AE34" s="522" t="str">
        <f t="shared" si="9"/>
        <v/>
      </c>
      <c r="AF34" s="521"/>
      <c r="AG34" s="523"/>
      <c r="AH34" s="524"/>
      <c r="AI34" s="522" t="str">
        <f t="shared" si="10"/>
        <v/>
      </c>
      <c r="AJ34" s="521"/>
      <c r="AK34" s="522" t="str">
        <f t="shared" si="11"/>
        <v/>
      </c>
      <c r="AL34" s="521"/>
      <c r="AM34" s="525"/>
      <c r="AN34" s="524">
        <v>1</v>
      </c>
      <c r="AO34" s="522">
        <f t="shared" si="12"/>
        <v>14</v>
      </c>
      <c r="AP34" s="521">
        <v>1</v>
      </c>
      <c r="AQ34" s="522">
        <f t="shared" si="13"/>
        <v>14</v>
      </c>
      <c r="AR34" s="521">
        <v>3</v>
      </c>
      <c r="AS34" s="525" t="s">
        <v>85</v>
      </c>
      <c r="AT34" s="521"/>
      <c r="AU34" s="522" t="str">
        <f t="shared" si="14"/>
        <v/>
      </c>
      <c r="AV34" s="521"/>
      <c r="AW34" s="522" t="str">
        <f t="shared" si="15"/>
        <v/>
      </c>
      <c r="AX34" s="521"/>
      <c r="AY34" s="521"/>
      <c r="AZ34" s="526">
        <f t="shared" si="16"/>
        <v>1</v>
      </c>
      <c r="BA34" s="522">
        <f t="shared" si="17"/>
        <v>14</v>
      </c>
      <c r="BB34" s="527">
        <f t="shared" si="18"/>
        <v>1</v>
      </c>
      <c r="BC34" s="522">
        <f t="shared" si="19"/>
        <v>14</v>
      </c>
      <c r="BD34" s="527">
        <f t="shared" si="20"/>
        <v>3</v>
      </c>
      <c r="BE34" s="544">
        <f t="shared" si="21"/>
        <v>2</v>
      </c>
      <c r="BF34" s="541" t="s">
        <v>178</v>
      </c>
      <c r="BG34" s="542" t="s">
        <v>89</v>
      </c>
    </row>
    <row r="35" spans="1:59" s="2" customFormat="1" ht="15.75" customHeight="1" thickBot="1" x14ac:dyDescent="0.3">
      <c r="A35" s="235" t="s">
        <v>408</v>
      </c>
      <c r="B35" s="543" t="s">
        <v>29</v>
      </c>
      <c r="C35" s="547" t="s">
        <v>409</v>
      </c>
      <c r="D35" s="521"/>
      <c r="E35" s="522"/>
      <c r="F35" s="521"/>
      <c r="G35" s="522"/>
      <c r="H35" s="521"/>
      <c r="I35" s="523"/>
      <c r="J35" s="524"/>
      <c r="K35" s="522"/>
      <c r="L35" s="521"/>
      <c r="M35" s="522"/>
      <c r="N35" s="521"/>
      <c r="O35" s="525"/>
      <c r="P35" s="521"/>
      <c r="Q35" s="522"/>
      <c r="R35" s="521"/>
      <c r="S35" s="522"/>
      <c r="T35" s="521"/>
      <c r="U35" s="523"/>
      <c r="V35" s="524"/>
      <c r="W35" s="522"/>
      <c r="X35" s="521"/>
      <c r="Y35" s="522"/>
      <c r="Z35" s="521"/>
      <c r="AA35" s="525"/>
      <c r="AB35" s="521"/>
      <c r="AC35" s="522"/>
      <c r="AD35" s="521"/>
      <c r="AE35" s="522"/>
      <c r="AF35" s="521"/>
      <c r="AG35" s="523"/>
      <c r="AH35" s="524"/>
      <c r="AI35" s="522"/>
      <c r="AJ35" s="521"/>
      <c r="AK35" s="522"/>
      <c r="AL35" s="521"/>
      <c r="AM35" s="525"/>
      <c r="AN35" s="524"/>
      <c r="AO35" s="522"/>
      <c r="AP35" s="521"/>
      <c r="AQ35" s="522"/>
      <c r="AR35" s="521"/>
      <c r="AS35" s="525"/>
      <c r="AT35" s="521"/>
      <c r="AU35" s="522"/>
      <c r="AV35" s="521">
        <v>40</v>
      </c>
      <c r="AW35" s="522">
        <f>IF(AV35*14=0,"",AV35*14)</f>
        <v>560</v>
      </c>
      <c r="AX35" s="521">
        <v>17</v>
      </c>
      <c r="AY35" s="521" t="s">
        <v>296</v>
      </c>
      <c r="AZ35" s="526" t="str">
        <f t="shared" si="16"/>
        <v/>
      </c>
      <c r="BA35" s="522" t="str">
        <f>IF((D35+J35+P35+V35+AB35+AH35+AN35+AT35)*14=0,"",(D35+J35+P35+V35+AB35+AH35+AN35+AT35)*14)</f>
        <v/>
      </c>
      <c r="BB35" s="527">
        <f t="shared" si="18"/>
        <v>40</v>
      </c>
      <c r="BC35" s="522">
        <f>IF((L35+F35+R35+X35+AD35+AJ35+AP35+AV35)*14=0,"",(L35+F35+R35+X35+AD35+AJ35+AP35+AV35)*14)</f>
        <v>560</v>
      </c>
      <c r="BD35" s="527">
        <f t="shared" si="20"/>
        <v>17</v>
      </c>
      <c r="BE35" s="544">
        <f>IF(D35+F35+L35+J35+P35+R35+V35+X35+AB35+AD35+AH35+AJ35+AN35+AP35+AT35+AV35=0,"",D35+F35+L35+J35+P35+R35+V35+X35+AB35+AD35+AH35+AJ35+AN35+AP35+AT35+AV35)</f>
        <v>40</v>
      </c>
      <c r="BF35" s="541" t="s">
        <v>178</v>
      </c>
      <c r="BG35" s="542" t="s">
        <v>38</v>
      </c>
    </row>
    <row r="36" spans="1:59" s="34" customFormat="1" ht="15.75" customHeight="1" thickBot="1" x14ac:dyDescent="0.35">
      <c r="A36" s="73"/>
      <c r="B36" s="549"/>
      <c r="C36" s="550" t="s">
        <v>298</v>
      </c>
      <c r="D36" s="90">
        <f>SUM(D13:D35)</f>
        <v>0</v>
      </c>
      <c r="E36" s="91">
        <f>SUM(E13:E35)</f>
        <v>0</v>
      </c>
      <c r="F36" s="91">
        <f>SUM(F13:F35)</f>
        <v>0</v>
      </c>
      <c r="G36" s="91">
        <f>SUM(G13:G35)</f>
        <v>0</v>
      </c>
      <c r="H36" s="91">
        <f>SUM(H13:H35)</f>
        <v>0</v>
      </c>
      <c r="I36" s="92" t="s">
        <v>124</v>
      </c>
      <c r="J36" s="90">
        <f>SUM(J13:J35)</f>
        <v>0</v>
      </c>
      <c r="K36" s="91">
        <f>SUM(K13:K35)</f>
        <v>0</v>
      </c>
      <c r="L36" s="91">
        <f>SUM(L13:L35)</f>
        <v>0</v>
      </c>
      <c r="M36" s="91">
        <f>SUM(M13:M35)</f>
        <v>0</v>
      </c>
      <c r="N36" s="91">
        <f>SUM(N13:N35)</f>
        <v>0</v>
      </c>
      <c r="O36" s="92" t="s">
        <v>124</v>
      </c>
      <c r="P36" s="90">
        <f>SUM(P12:P35)</f>
        <v>1</v>
      </c>
      <c r="Q36" s="91">
        <f>SUM(Q12:Q35)</f>
        <v>14</v>
      </c>
      <c r="R36" s="91">
        <f>SUM(R12:R35)</f>
        <v>1</v>
      </c>
      <c r="S36" s="91">
        <f>SUM(S12:S35)</f>
        <v>14</v>
      </c>
      <c r="T36" s="91">
        <f>SUM(T12:T35)</f>
        <v>2</v>
      </c>
      <c r="U36" s="92" t="s">
        <v>124</v>
      </c>
      <c r="V36" s="90">
        <f>SUM(V12:V35)</f>
        <v>12</v>
      </c>
      <c r="W36" s="91">
        <f>SUM(W12:W35)</f>
        <v>168</v>
      </c>
      <c r="X36" s="91">
        <f>SUM(X12:X35)</f>
        <v>10</v>
      </c>
      <c r="Y36" s="91">
        <f>SUM(Y12:Y35)</f>
        <v>140</v>
      </c>
      <c r="Z36" s="91">
        <f>SUM(Z12:Z35)</f>
        <v>22</v>
      </c>
      <c r="AA36" s="92" t="s">
        <v>124</v>
      </c>
      <c r="AB36" s="90">
        <f>SUM(AB12:AB35)</f>
        <v>13</v>
      </c>
      <c r="AC36" s="91">
        <f>SUM(AC12:AC35)</f>
        <v>182</v>
      </c>
      <c r="AD36" s="91">
        <f>SUM(AD12:AD35)</f>
        <v>12</v>
      </c>
      <c r="AE36" s="91">
        <f>SUM(AE12:AE35)</f>
        <v>168</v>
      </c>
      <c r="AF36" s="91">
        <f>SUM(AF12:AF35)</f>
        <v>26</v>
      </c>
      <c r="AG36" s="92" t="s">
        <v>124</v>
      </c>
      <c r="AH36" s="90">
        <f>SUM(AH12:AH35)</f>
        <v>13</v>
      </c>
      <c r="AI36" s="91">
        <f>SUM(AI12:AI35)</f>
        <v>182</v>
      </c>
      <c r="AJ36" s="91">
        <f>SUM(AJ12:AJ35)</f>
        <v>14</v>
      </c>
      <c r="AK36" s="91">
        <f>SUM(AK12:AK35)</f>
        <v>196</v>
      </c>
      <c r="AL36" s="91">
        <f>SUM(AL12:AL35)</f>
        <v>27</v>
      </c>
      <c r="AM36" s="92" t="s">
        <v>124</v>
      </c>
      <c r="AN36" s="90">
        <f>SUM(AN12:AN35)</f>
        <v>14</v>
      </c>
      <c r="AO36" s="91">
        <f>SUM(AO12:AO35)</f>
        <v>196</v>
      </c>
      <c r="AP36" s="91">
        <f>SUM(AP12:AP35)</f>
        <v>15</v>
      </c>
      <c r="AQ36" s="91">
        <f>SUM(AQ12:AQ35)</f>
        <v>210</v>
      </c>
      <c r="AR36" s="91">
        <f>SUM(AR12:AR35)</f>
        <v>30</v>
      </c>
      <c r="AS36" s="92" t="s">
        <v>124</v>
      </c>
      <c r="AT36" s="90">
        <f>SUM(AT12:AT35)</f>
        <v>0</v>
      </c>
      <c r="AU36" s="91">
        <f>SUM(AU12:AU35)</f>
        <v>0</v>
      </c>
      <c r="AV36" s="91">
        <f>SUM(AV12:AV35)</f>
        <v>40</v>
      </c>
      <c r="AW36" s="91">
        <f>SUM(AW12:AW35)</f>
        <v>560</v>
      </c>
      <c r="AX36" s="91">
        <f>SUM(AX12:AX35)</f>
        <v>17</v>
      </c>
      <c r="AY36" s="93" t="s">
        <v>124</v>
      </c>
      <c r="AZ36" s="94">
        <f t="shared" ref="AZ36:BE36" si="22">SUM(AZ12:AZ35)</f>
        <v>53</v>
      </c>
      <c r="BA36" s="91">
        <f t="shared" si="22"/>
        <v>742</v>
      </c>
      <c r="BB36" s="91">
        <f t="shared" si="22"/>
        <v>92</v>
      </c>
      <c r="BC36" s="91">
        <f t="shared" si="22"/>
        <v>1288</v>
      </c>
      <c r="BD36" s="91">
        <f t="shared" si="22"/>
        <v>124</v>
      </c>
      <c r="BE36" s="95">
        <f t="shared" si="22"/>
        <v>145</v>
      </c>
    </row>
    <row r="37" spans="1:59" ht="18.75" customHeight="1" thickBot="1" x14ac:dyDescent="0.35">
      <c r="A37" s="59"/>
      <c r="B37" s="60"/>
      <c r="C37" s="87" t="s">
        <v>299</v>
      </c>
      <c r="D37" s="33">
        <f>D10+D36</f>
        <v>0</v>
      </c>
      <c r="E37" s="84">
        <f>E10+E36</f>
        <v>0</v>
      </c>
      <c r="F37" s="84">
        <f>F10+F36</f>
        <v>40</v>
      </c>
      <c r="G37" s="84">
        <f>G10+G36</f>
        <v>600</v>
      </c>
      <c r="H37" s="84">
        <f>H10+H36</f>
        <v>27</v>
      </c>
      <c r="I37" s="62" t="s">
        <v>124</v>
      </c>
      <c r="J37" s="33">
        <f>J10+J36</f>
        <v>18</v>
      </c>
      <c r="K37" s="84">
        <f>K10+K36</f>
        <v>252</v>
      </c>
      <c r="L37" s="84">
        <f>L10+L36</f>
        <v>15</v>
      </c>
      <c r="M37" s="84">
        <f>M10+M36</f>
        <v>210</v>
      </c>
      <c r="N37" s="84">
        <f>N10+N36</f>
        <v>27</v>
      </c>
      <c r="O37" s="62" t="s">
        <v>124</v>
      </c>
      <c r="P37" s="33">
        <f>P10+P36</f>
        <v>10</v>
      </c>
      <c r="Q37" s="84">
        <f>Q10+Q36</f>
        <v>140</v>
      </c>
      <c r="R37" s="84">
        <f>R10+R36</f>
        <v>20</v>
      </c>
      <c r="S37" s="84">
        <f>S10+S36</f>
        <v>290</v>
      </c>
      <c r="T37" s="84">
        <f>T10+T36</f>
        <v>30</v>
      </c>
      <c r="U37" s="62" t="s">
        <v>124</v>
      </c>
      <c r="V37" s="33">
        <f>V10+V36</f>
        <v>17</v>
      </c>
      <c r="W37" s="84">
        <f>W10+W36</f>
        <v>238</v>
      </c>
      <c r="X37" s="84">
        <f>X10+X36</f>
        <v>14</v>
      </c>
      <c r="Y37" s="84">
        <f>Y10+Y36</f>
        <v>196</v>
      </c>
      <c r="Z37" s="84">
        <f>Z10+Z36</f>
        <v>33</v>
      </c>
      <c r="AA37" s="62" t="s">
        <v>124</v>
      </c>
      <c r="AB37" s="33">
        <f>AB10+AB36</f>
        <v>16</v>
      </c>
      <c r="AC37" s="84">
        <f>AC10+AC36</f>
        <v>224</v>
      </c>
      <c r="AD37" s="84">
        <f>AD10+AD36</f>
        <v>16</v>
      </c>
      <c r="AE37" s="84">
        <f>AE10+AE36</f>
        <v>224</v>
      </c>
      <c r="AF37" s="84">
        <f>AF10+AF36</f>
        <v>33</v>
      </c>
      <c r="AG37" s="62" t="s">
        <v>124</v>
      </c>
      <c r="AH37" s="33">
        <f>AH10+AH36</f>
        <v>14</v>
      </c>
      <c r="AI37" s="84">
        <f>AI10+AI36</f>
        <v>196</v>
      </c>
      <c r="AJ37" s="84">
        <f>AJ10+AJ36</f>
        <v>17</v>
      </c>
      <c r="AK37" s="84">
        <f>AK10+AK36</f>
        <v>238</v>
      </c>
      <c r="AL37" s="84">
        <f>AL10+AL36</f>
        <v>31</v>
      </c>
      <c r="AM37" s="62" t="s">
        <v>124</v>
      </c>
      <c r="AN37" s="33">
        <f>AN10+AN36</f>
        <v>14</v>
      </c>
      <c r="AO37" s="84">
        <f>AO10+AO36</f>
        <v>196</v>
      </c>
      <c r="AP37" s="84">
        <f>AP10+AP36</f>
        <v>17</v>
      </c>
      <c r="AQ37" s="84">
        <f>AQ10+AQ36</f>
        <v>238</v>
      </c>
      <c r="AR37" s="84">
        <f>AR10+AR36</f>
        <v>32</v>
      </c>
      <c r="AS37" s="62" t="s">
        <v>124</v>
      </c>
      <c r="AT37" s="33">
        <f>AT10+AT36</f>
        <v>1</v>
      </c>
      <c r="AU37" s="84">
        <f>AU10+AU36</f>
        <v>14</v>
      </c>
      <c r="AV37" s="84">
        <f>AV10+AV36</f>
        <v>41</v>
      </c>
      <c r="AW37" s="84">
        <f>AW10+AW36</f>
        <v>574</v>
      </c>
      <c r="AX37" s="84">
        <f>AX10+AX36</f>
        <v>27</v>
      </c>
      <c r="AY37" s="87" t="s">
        <v>124</v>
      </c>
      <c r="AZ37" s="43">
        <f>AZ10+AZ36</f>
        <v>90</v>
      </c>
      <c r="BA37" s="84">
        <f>BA10+BA36</f>
        <v>1260</v>
      </c>
      <c r="BB37" s="84">
        <f>BB10+BB36</f>
        <v>180</v>
      </c>
      <c r="BC37" s="84">
        <f>BC10+BC36</f>
        <v>2570</v>
      </c>
      <c r="BD37" s="84">
        <f>BD10+BD36+BD41</f>
        <v>240</v>
      </c>
      <c r="BE37" s="85">
        <f>BE10+BE36</f>
        <v>270</v>
      </c>
      <c r="BF37" s="189">
        <f>BA37+BC37</f>
        <v>3830</v>
      </c>
      <c r="BG37" s="190">
        <f>BC37/BF37</f>
        <v>0.67101827676240211</v>
      </c>
    </row>
    <row r="38" spans="1:59" s="2" customFormat="1" ht="15.75" customHeight="1" x14ac:dyDescent="0.3">
      <c r="A38" s="44"/>
      <c r="B38" s="45"/>
      <c r="C38" s="46" t="s">
        <v>125</v>
      </c>
      <c r="D38" s="980"/>
      <c r="E38" s="981"/>
      <c r="F38" s="981"/>
      <c r="G38" s="981"/>
      <c r="H38" s="981"/>
      <c r="I38" s="981"/>
      <c r="J38" s="981"/>
      <c r="K38" s="981"/>
      <c r="L38" s="981"/>
      <c r="M38" s="981"/>
      <c r="N38" s="981"/>
      <c r="O38" s="981"/>
      <c r="P38" s="981"/>
      <c r="Q38" s="981"/>
      <c r="R38" s="981"/>
      <c r="S38" s="981"/>
      <c r="T38" s="981"/>
      <c r="U38" s="981"/>
      <c r="V38" s="981"/>
      <c r="W38" s="981"/>
      <c r="X38" s="981"/>
      <c r="Y38" s="981"/>
      <c r="Z38" s="981"/>
      <c r="AA38" s="981"/>
      <c r="AB38" s="980"/>
      <c r="AC38" s="981"/>
      <c r="AD38" s="981"/>
      <c r="AE38" s="981"/>
      <c r="AF38" s="981"/>
      <c r="AG38" s="981"/>
      <c r="AH38" s="981"/>
      <c r="AI38" s="981"/>
      <c r="AJ38" s="981"/>
      <c r="AK38" s="981"/>
      <c r="AL38" s="981"/>
      <c r="AM38" s="981"/>
      <c r="AN38" s="981"/>
      <c r="AO38" s="981"/>
      <c r="AP38" s="981"/>
      <c r="AQ38" s="981"/>
      <c r="AR38" s="981"/>
      <c r="AS38" s="981"/>
      <c r="AT38" s="981"/>
      <c r="AU38" s="981"/>
      <c r="AV38" s="981"/>
      <c r="AW38" s="981"/>
      <c r="AX38" s="981"/>
      <c r="AY38" s="981"/>
      <c r="AZ38" s="982"/>
      <c r="BA38" s="983"/>
      <c r="BB38" s="983"/>
      <c r="BC38" s="983"/>
      <c r="BD38" s="983"/>
      <c r="BE38" s="984"/>
    </row>
    <row r="39" spans="1:59" s="34" customFormat="1" ht="15.75" customHeight="1" x14ac:dyDescent="0.25">
      <c r="A39" s="233" t="s">
        <v>410</v>
      </c>
      <c r="B39" s="548" t="s">
        <v>29</v>
      </c>
      <c r="C39" s="466" t="s">
        <v>411</v>
      </c>
      <c r="D39" s="521"/>
      <c r="E39" s="522" t="str">
        <f t="shared" ref="E39:E40" si="23">IF(D39*14=0,"",D39*14)</f>
        <v/>
      </c>
      <c r="F39" s="521"/>
      <c r="G39" s="522" t="str">
        <f t="shared" ref="G39:G40" si="24">IF(F39*14=0,"",F39*14)</f>
        <v/>
      </c>
      <c r="H39" s="521"/>
      <c r="I39" s="523"/>
      <c r="J39" s="524"/>
      <c r="K39" s="522" t="str">
        <f t="shared" ref="K39:K40" si="25">IF(J39*14=0,"",J39*14)</f>
        <v/>
      </c>
      <c r="L39" s="521"/>
      <c r="M39" s="522" t="str">
        <f t="shared" ref="M39:M40" si="26">IF(L39*14=0,"",L39*14)</f>
        <v/>
      </c>
      <c r="N39" s="521"/>
      <c r="O39" s="525"/>
      <c r="P39" s="521"/>
      <c r="Q39" s="522" t="str">
        <f t="shared" ref="Q39:Q40" si="27">IF(P39*14=0,"",P39*14)</f>
        <v/>
      </c>
      <c r="R39" s="521"/>
      <c r="S39" s="522" t="str">
        <f t="shared" ref="S39:S40" si="28">IF(R39*14=0,"",R39*14)</f>
        <v/>
      </c>
      <c r="T39" s="521"/>
      <c r="U39" s="523"/>
      <c r="V39" s="524"/>
      <c r="W39" s="522" t="str">
        <f t="shared" ref="W39:W40" si="29">IF(V39*14=0,"",V39*14)</f>
        <v/>
      </c>
      <c r="X39" s="521"/>
      <c r="Y39" s="522" t="str">
        <f t="shared" ref="Y39:Y40" si="30">IF(X39*14=0,"",X39*14)</f>
        <v/>
      </c>
      <c r="Z39" s="521"/>
      <c r="AA39" s="525"/>
      <c r="AB39" s="521"/>
      <c r="AC39" s="522" t="str">
        <f t="shared" ref="AC39:AC40" si="31">IF(AB39*14=0,"",AB39*14)</f>
        <v/>
      </c>
      <c r="AD39" s="521"/>
      <c r="AE39" s="522" t="str">
        <f t="shared" ref="AE39:AE40" si="32">IF(AD39*14=0,"",AD39*14)</f>
        <v/>
      </c>
      <c r="AF39" s="521"/>
      <c r="AG39" s="523"/>
      <c r="AH39" s="524"/>
      <c r="AI39" s="522" t="str">
        <f t="shared" ref="AI39:AI40" si="33">IF(AH39*14=0,"",AH39*14)</f>
        <v/>
      </c>
      <c r="AJ39" s="521"/>
      <c r="AK39" s="522" t="str">
        <f t="shared" ref="AK39:AK40" si="34">IF(AJ39*14=0,"",AJ39*14)</f>
        <v/>
      </c>
      <c r="AL39" s="521"/>
      <c r="AM39" s="525"/>
      <c r="AN39" s="524"/>
      <c r="AO39" s="522" t="str">
        <f t="shared" ref="AO39:AO40" si="35">IF(AN39*14=0,"",AN39*14)</f>
        <v/>
      </c>
      <c r="AP39" s="521"/>
      <c r="AQ39" s="522" t="str">
        <f t="shared" ref="AQ39:AQ40" si="36">IF(AP39*14=0,"",AP39*14)</f>
        <v/>
      </c>
      <c r="AR39" s="521"/>
      <c r="AS39" s="525"/>
      <c r="AT39" s="521"/>
      <c r="AU39" s="522" t="str">
        <f t="shared" ref="AU39:AU40" si="37">IF(AT39*14=0,"",AT39*14)</f>
        <v/>
      </c>
      <c r="AV39" s="521"/>
      <c r="AW39" s="522" t="str">
        <f t="shared" ref="AW39:AW40" si="38">IF(AV39*14=0,"",AV39*14)</f>
        <v/>
      </c>
      <c r="AX39" s="521"/>
      <c r="AY39" s="521" t="s">
        <v>302</v>
      </c>
      <c r="AZ39" s="526" t="str">
        <f t="shared" ref="AZ39:AZ40" si="39">IF(D39+J39+P39+V39+AB39+AH39+AN39+AT39=0,"",D39+J39+P39+V39+AB39+AH39+AN39+AT39)</f>
        <v/>
      </c>
      <c r="BA39" s="522" t="str">
        <f t="shared" ref="BA39:BA40" si="40">IF((D39+J39+P39+V39+AB39+AH39+AN39+AT39)*14=0,"",(D39+J39+P39+V39+AB39+AH39+AN39+AT39)*14)</f>
        <v/>
      </c>
      <c r="BB39" s="527" t="str">
        <f t="shared" ref="BB39:BB40" si="41">IF(F39+L39+R39+X39+AD39+AJ39+AP39+AV39=0,"",F39+L39+R39+X39+AD39+AJ39+AP39+AV39)</f>
        <v/>
      </c>
      <c r="BC39" s="522" t="str">
        <f t="shared" ref="BC39:BC40" si="42">IF((L39+F39+R39+X39+AD39+AJ39+AP39+AV39)*14=0,"",(L39+F39+R39+X39+AD39+AJ39+AP39+AV39)*14)</f>
        <v/>
      </c>
      <c r="BD39" s="527" t="str">
        <f t="shared" ref="BD39:BD40" si="43">IF(N39+H39+T39+Z39+AF39+AL39+AR39+AX39=0,"",N39+H39+T39+Z39+AF39+AL39+AR39+AX39)</f>
        <v/>
      </c>
      <c r="BE39" s="544" t="str">
        <f t="shared" ref="BE39:BE40" si="44">IF(D39+F39+L39+J39+P39+R39+V39+X39+AB39+AD39+AH39+AJ39+AN39+AP39+AT39+AV39=0,"",D39+F39+L39+J39+P39+R39+V39+X39+AB39+AD39+AH39+AJ39+AN39+AP39+AT39+AV39)</f>
        <v/>
      </c>
      <c r="BF39" s="545" t="s">
        <v>178</v>
      </c>
      <c r="BG39" s="546" t="s">
        <v>38</v>
      </c>
    </row>
    <row r="40" spans="1:59" s="34" customFormat="1" ht="15.75" customHeight="1" thickBot="1" x14ac:dyDescent="0.3">
      <c r="A40" s="233" t="s">
        <v>412</v>
      </c>
      <c r="B40" s="548" t="s">
        <v>29</v>
      </c>
      <c r="C40" s="466" t="s">
        <v>413</v>
      </c>
      <c r="D40" s="521"/>
      <c r="E40" s="522" t="str">
        <f t="shared" si="23"/>
        <v/>
      </c>
      <c r="F40" s="521"/>
      <c r="G40" s="522" t="str">
        <f t="shared" si="24"/>
        <v/>
      </c>
      <c r="H40" s="521"/>
      <c r="I40" s="523"/>
      <c r="J40" s="524"/>
      <c r="K40" s="522" t="str">
        <f t="shared" si="25"/>
        <v/>
      </c>
      <c r="L40" s="521"/>
      <c r="M40" s="522" t="str">
        <f t="shared" si="26"/>
        <v/>
      </c>
      <c r="N40" s="521"/>
      <c r="O40" s="525"/>
      <c r="P40" s="521"/>
      <c r="Q40" s="522" t="str">
        <f t="shared" si="27"/>
        <v/>
      </c>
      <c r="R40" s="521"/>
      <c r="S40" s="522" t="str">
        <f t="shared" si="28"/>
        <v/>
      </c>
      <c r="T40" s="521"/>
      <c r="U40" s="523"/>
      <c r="V40" s="524"/>
      <c r="W40" s="522" t="str">
        <f t="shared" si="29"/>
        <v/>
      </c>
      <c r="X40" s="521"/>
      <c r="Y40" s="522" t="str">
        <f t="shared" si="30"/>
        <v/>
      </c>
      <c r="Z40" s="521"/>
      <c r="AA40" s="525"/>
      <c r="AB40" s="521"/>
      <c r="AC40" s="522" t="str">
        <f t="shared" si="31"/>
        <v/>
      </c>
      <c r="AD40" s="521"/>
      <c r="AE40" s="522" t="str">
        <f t="shared" si="32"/>
        <v/>
      </c>
      <c r="AF40" s="521"/>
      <c r="AG40" s="523"/>
      <c r="AH40" s="524"/>
      <c r="AI40" s="522" t="str">
        <f t="shared" si="33"/>
        <v/>
      </c>
      <c r="AJ40" s="521"/>
      <c r="AK40" s="522" t="str">
        <f t="shared" si="34"/>
        <v/>
      </c>
      <c r="AL40" s="521"/>
      <c r="AM40" s="525"/>
      <c r="AN40" s="524"/>
      <c r="AO40" s="522" t="str">
        <f t="shared" si="35"/>
        <v/>
      </c>
      <c r="AP40" s="521"/>
      <c r="AQ40" s="522" t="str">
        <f t="shared" si="36"/>
        <v/>
      </c>
      <c r="AR40" s="521"/>
      <c r="AS40" s="525"/>
      <c r="AT40" s="521"/>
      <c r="AU40" s="522" t="str">
        <f t="shared" si="37"/>
        <v/>
      </c>
      <c r="AV40" s="521"/>
      <c r="AW40" s="522" t="str">
        <f t="shared" si="38"/>
        <v/>
      </c>
      <c r="AX40" s="521"/>
      <c r="AY40" s="521" t="s">
        <v>302</v>
      </c>
      <c r="AZ40" s="526" t="str">
        <f t="shared" si="39"/>
        <v/>
      </c>
      <c r="BA40" s="522" t="str">
        <f t="shared" si="40"/>
        <v/>
      </c>
      <c r="BB40" s="527" t="str">
        <f t="shared" si="41"/>
        <v/>
      </c>
      <c r="BC40" s="522" t="str">
        <f t="shared" si="42"/>
        <v/>
      </c>
      <c r="BD40" s="527" t="str">
        <f t="shared" si="43"/>
        <v/>
      </c>
      <c r="BE40" s="544" t="str">
        <f t="shared" si="44"/>
        <v/>
      </c>
      <c r="BF40" s="545" t="s">
        <v>178</v>
      </c>
      <c r="BG40" s="546" t="s">
        <v>38</v>
      </c>
    </row>
    <row r="41" spans="1:59" ht="15.75" customHeight="1" thickBot="1" x14ac:dyDescent="0.35">
      <c r="A41" s="47"/>
      <c r="B41" s="48"/>
      <c r="C41" s="88" t="s">
        <v>135</v>
      </c>
      <c r="D41" s="49">
        <f>SUM(D39:D40)</f>
        <v>0</v>
      </c>
      <c r="E41" s="50" t="str">
        <f>IF(D41*14=0,"",D41*14)</f>
        <v/>
      </c>
      <c r="F41" s="51">
        <f>SUM(F39:F40)</f>
        <v>0</v>
      </c>
      <c r="G41" s="50" t="str">
        <f>IF(F41*14=0,"",F41*14)</f>
        <v/>
      </c>
      <c r="H41" s="52" t="s">
        <v>124</v>
      </c>
      <c r="I41" s="53" t="s">
        <v>124</v>
      </c>
      <c r="J41" s="49">
        <f>SUM(J39:J40)</f>
        <v>0</v>
      </c>
      <c r="K41" s="50" t="str">
        <f>IF(J41*14=0,"",J41*14)</f>
        <v/>
      </c>
      <c r="L41" s="51">
        <f>SUM(L39:L40)</f>
        <v>0</v>
      </c>
      <c r="M41" s="50" t="str">
        <f>IF(L41*14=0,"",L41*14)</f>
        <v/>
      </c>
      <c r="N41" s="52" t="s">
        <v>124</v>
      </c>
      <c r="O41" s="53" t="s">
        <v>124</v>
      </c>
      <c r="P41" s="49">
        <f>SUM(P39:P40)</f>
        <v>0</v>
      </c>
      <c r="Q41" s="50" t="str">
        <f>IF(P41*14=0,"",P41*14)</f>
        <v/>
      </c>
      <c r="R41" s="51">
        <f>SUM(R39:R40)</f>
        <v>0</v>
      </c>
      <c r="S41" s="50" t="str">
        <f>IF(R41*14=0,"",R41*14)</f>
        <v/>
      </c>
      <c r="T41" s="54" t="s">
        <v>124</v>
      </c>
      <c r="U41" s="53" t="s">
        <v>124</v>
      </c>
      <c r="V41" s="49">
        <f>SUM(V39:V40)</f>
        <v>0</v>
      </c>
      <c r="W41" s="50" t="str">
        <f>IF(V41*14=0,"",V41*14)</f>
        <v/>
      </c>
      <c r="X41" s="51">
        <f>SUM(X39:X40)</f>
        <v>0</v>
      </c>
      <c r="Y41" s="50" t="str">
        <f>IF(X41*14=0,"",X41*14)</f>
        <v/>
      </c>
      <c r="Z41" s="52" t="s">
        <v>124</v>
      </c>
      <c r="AA41" s="53" t="s">
        <v>124</v>
      </c>
      <c r="AB41" s="49">
        <f>SUM(AB39:AB40)</f>
        <v>0</v>
      </c>
      <c r="AC41" s="50" t="str">
        <f>IF(AB41*14=0,"",AB41*14)</f>
        <v/>
      </c>
      <c r="AD41" s="51">
        <f>SUM(AD39:AD40)</f>
        <v>0</v>
      </c>
      <c r="AE41" s="50" t="str">
        <f>IF(AD41*14=0,"",AD41*14)</f>
        <v/>
      </c>
      <c r="AF41" s="52" t="s">
        <v>124</v>
      </c>
      <c r="AG41" s="53" t="s">
        <v>124</v>
      </c>
      <c r="AH41" s="49">
        <f>SUM(AH39:AH40)</f>
        <v>0</v>
      </c>
      <c r="AI41" s="50" t="str">
        <f>IF(AH41*14=0,"",AH41*14)</f>
        <v/>
      </c>
      <c r="AJ41" s="51">
        <f>SUM(AJ39:AJ40)</f>
        <v>0</v>
      </c>
      <c r="AK41" s="50" t="str">
        <f>IF(AJ41*14=0,"",AJ41*14)</f>
        <v/>
      </c>
      <c r="AL41" s="52" t="s">
        <v>124</v>
      </c>
      <c r="AM41" s="53" t="s">
        <v>124</v>
      </c>
      <c r="AN41" s="49">
        <f>SUM(AN39:AN40)</f>
        <v>0</v>
      </c>
      <c r="AO41" s="50" t="str">
        <f>IF(AN41*14=0,"",AN41*14)</f>
        <v/>
      </c>
      <c r="AP41" s="51">
        <f>SUM(AP39:AP40)</f>
        <v>0</v>
      </c>
      <c r="AQ41" s="50" t="str">
        <f>IF(AP41*14=0,"",AP41*14)</f>
        <v/>
      </c>
      <c r="AR41" s="54" t="s">
        <v>124</v>
      </c>
      <c r="AS41" s="53" t="s">
        <v>124</v>
      </c>
      <c r="AT41" s="49">
        <f>SUM(AT39:AT40)</f>
        <v>0</v>
      </c>
      <c r="AU41" s="50" t="str">
        <f>IF(AT41*14=0,"",AT41*14)</f>
        <v/>
      </c>
      <c r="AV41" s="51">
        <f>SUM(AV39:AV40)</f>
        <v>0</v>
      </c>
      <c r="AW41" s="50" t="str">
        <f>IF(AV41*15=0,"",AV41*15)</f>
        <v/>
      </c>
      <c r="AX41" s="52">
        <f>SUM(AX39:AX40)</f>
        <v>0</v>
      </c>
      <c r="AY41" s="89" t="s">
        <v>124</v>
      </c>
      <c r="AZ41" s="55" t="str">
        <f>IF(D41+J41+P41+V41+AB41+AH41+AN41+AT41=0,"",D41+J41+P41+V41+AB41+AH41+AN41+AT41)</f>
        <v/>
      </c>
      <c r="BA41" s="96" t="str">
        <f>IF((P41+V41+AB41+AH41+AN41+AT41)*14=0,"",(P41+V41+AB41+AH41+AN41+AT41)*14)</f>
        <v/>
      </c>
      <c r="BB41" s="133" t="str">
        <f>IF(F41+L41+R41+X41+AD41+AJ41+AP41=0,"",F41+L41+R41+X41+AD41+AJ41+AP41)</f>
        <v/>
      </c>
      <c r="BC41" s="67" t="str">
        <f>IF((L41+F41+R41+X41+AD41+AJ41+AP41+AV41)*14=0,"",(L41+F41+R41+X41+AD41+AJ41+AP41+AV41)*14)</f>
        <v/>
      </c>
      <c r="BD41" s="91">
        <f>SUM(BD39:BD40)</f>
        <v>0</v>
      </c>
      <c r="BE41" s="56" t="s">
        <v>305</v>
      </c>
      <c r="BF41" s="34"/>
      <c r="BG41" s="34"/>
    </row>
    <row r="42" spans="1:59" ht="15.75" customHeight="1" thickBot="1" x14ac:dyDescent="0.35">
      <c r="A42" s="47"/>
      <c r="B42" s="48"/>
      <c r="C42" s="105" t="s">
        <v>306</v>
      </c>
      <c r="D42" s="49">
        <f>D36+D41</f>
        <v>0</v>
      </c>
      <c r="E42" s="50" t="str">
        <f>IF(D42*14=0,"",D42*14)</f>
        <v/>
      </c>
      <c r="F42" s="51">
        <f>F36+F41</f>
        <v>0</v>
      </c>
      <c r="G42" s="50" t="str">
        <f>IF(F42*14=0,"",F42*14)</f>
        <v/>
      </c>
      <c r="H42" s="52" t="s">
        <v>124</v>
      </c>
      <c r="I42" s="53" t="s">
        <v>124</v>
      </c>
      <c r="J42" s="49">
        <f>J36+J41</f>
        <v>0</v>
      </c>
      <c r="K42" s="50" t="str">
        <f>IF(J42*14=0,"",J42*14)</f>
        <v/>
      </c>
      <c r="L42" s="51">
        <f>L36+L41</f>
        <v>0</v>
      </c>
      <c r="M42" s="50" t="str">
        <f>IF(L42*14=0,"",L42*14)</f>
        <v/>
      </c>
      <c r="N42" s="52" t="s">
        <v>124</v>
      </c>
      <c r="O42" s="53" t="s">
        <v>124</v>
      </c>
      <c r="P42" s="49">
        <f>P36+P41</f>
        <v>1</v>
      </c>
      <c r="Q42" s="50">
        <f>IF(P42*14=0,"",P42*14)</f>
        <v>14</v>
      </c>
      <c r="R42" s="51">
        <f>R36+R41</f>
        <v>1</v>
      </c>
      <c r="S42" s="50">
        <f>IF(R42*14=0,"",R42*14)</f>
        <v>14</v>
      </c>
      <c r="T42" s="54" t="s">
        <v>124</v>
      </c>
      <c r="U42" s="53" t="s">
        <v>124</v>
      </c>
      <c r="V42" s="49">
        <f>V36+V41</f>
        <v>12</v>
      </c>
      <c r="W42" s="50">
        <f>IF(V42*14=0,"",V42*14)</f>
        <v>168</v>
      </c>
      <c r="X42" s="51">
        <f>X36+X41</f>
        <v>10</v>
      </c>
      <c r="Y42" s="50">
        <f>IF(X42*14=0,"",X42*14)</f>
        <v>140</v>
      </c>
      <c r="Z42" s="52" t="s">
        <v>124</v>
      </c>
      <c r="AA42" s="53" t="s">
        <v>124</v>
      </c>
      <c r="AB42" s="49">
        <f>AB36+AB41</f>
        <v>13</v>
      </c>
      <c r="AC42" s="50">
        <f>IF(AB42*14=0,"",AB42*14)</f>
        <v>182</v>
      </c>
      <c r="AD42" s="51">
        <f>AD36+AD41</f>
        <v>12</v>
      </c>
      <c r="AE42" s="50">
        <f>IF(AD42*14=0,"",AD42*14)</f>
        <v>168</v>
      </c>
      <c r="AF42" s="52" t="s">
        <v>124</v>
      </c>
      <c r="AG42" s="53" t="s">
        <v>124</v>
      </c>
      <c r="AH42" s="49">
        <f>AH36+AH41</f>
        <v>13</v>
      </c>
      <c r="AI42" s="50">
        <f>IF(AH42*14=0,"",AH42*14)</f>
        <v>182</v>
      </c>
      <c r="AJ42" s="51">
        <f>AJ36+AJ41</f>
        <v>14</v>
      </c>
      <c r="AK42" s="50">
        <f>IF(AJ42*14=0,"",AJ42*14)</f>
        <v>196</v>
      </c>
      <c r="AL42" s="52" t="s">
        <v>124</v>
      </c>
      <c r="AM42" s="53" t="s">
        <v>124</v>
      </c>
      <c r="AN42" s="49">
        <f>AN36+AN41</f>
        <v>14</v>
      </c>
      <c r="AO42" s="50">
        <f>IF(AN42*14=0,"",AN42*14)</f>
        <v>196</v>
      </c>
      <c r="AP42" s="51">
        <f>AP36+AP41</f>
        <v>15</v>
      </c>
      <c r="AQ42" s="50">
        <f>IF(AP42*14=0,"",AP42*14)</f>
        <v>210</v>
      </c>
      <c r="AR42" s="54" t="s">
        <v>124</v>
      </c>
      <c r="AS42" s="53" t="s">
        <v>124</v>
      </c>
      <c r="AT42" s="49">
        <f>AT36+AT41</f>
        <v>0</v>
      </c>
      <c r="AU42" s="50" t="str">
        <f>IF(AT42*14=0,"",AT42*14)</f>
        <v/>
      </c>
      <c r="AV42" s="51">
        <f>AV36+AV41</f>
        <v>40</v>
      </c>
      <c r="AW42" s="50">
        <f>IF(AV42*15=0,"",AV42*15)</f>
        <v>600</v>
      </c>
      <c r="AX42" s="52" t="s">
        <v>124</v>
      </c>
      <c r="AY42" s="89" t="s">
        <v>124</v>
      </c>
      <c r="AZ42" s="55">
        <f>IF(D42+J42+P42+V42+AB42+AN42+AT42+AH42=0,"",D42+J42+P42+V42+AB42+AN42+AT42+AH42)</f>
        <v>53</v>
      </c>
      <c r="BA42" s="96">
        <f>IF((D42+J42+P42+V42+AB42+AH42+AN42+AT42)*14=0,"",(D42+J42+P42+V42+AB42+AH42+AN42+AT42)*14)</f>
        <v>742</v>
      </c>
      <c r="BB42" s="97">
        <f>IF(F42+L42+R42+X42+AD42+AP42+AV42+AJ42=0,"",F42+L42+R42+X42+AD42+AP42+AV42+AJ42)</f>
        <v>92</v>
      </c>
      <c r="BC42" s="68">
        <f t="shared" ref="BC42" si="45">IF((L42+F42+R42+X42+AD42+AJ42+AP42+AV42)*14=0,"",(L42+F42+R42+X42+AD42+AJ42+AP42+AV42)*14)</f>
        <v>1288</v>
      </c>
      <c r="BD42" s="52" t="s">
        <v>124</v>
      </c>
      <c r="BE42" s="56" t="s">
        <v>124</v>
      </c>
      <c r="BF42" s="34"/>
      <c r="BG42" s="34"/>
    </row>
    <row r="43" spans="1:59" ht="15.75" customHeight="1" x14ac:dyDescent="0.3">
      <c r="A43" s="44"/>
      <c r="B43" s="357"/>
      <c r="C43" s="358"/>
      <c r="D43" s="980"/>
      <c r="E43" s="981"/>
      <c r="F43" s="981"/>
      <c r="G43" s="981"/>
      <c r="H43" s="981"/>
      <c r="I43" s="981"/>
      <c r="J43" s="981"/>
      <c r="K43" s="981"/>
      <c r="L43" s="981"/>
      <c r="M43" s="981"/>
      <c r="N43" s="981"/>
      <c r="O43" s="981"/>
      <c r="P43" s="981"/>
      <c r="Q43" s="981"/>
      <c r="R43" s="981"/>
      <c r="S43" s="981"/>
      <c r="T43" s="981"/>
      <c r="U43" s="981"/>
      <c r="V43" s="981"/>
      <c r="W43" s="981"/>
      <c r="X43" s="981"/>
      <c r="Y43" s="981"/>
      <c r="Z43" s="981"/>
      <c r="AA43" s="981"/>
      <c r="AB43" s="980"/>
      <c r="AC43" s="981"/>
      <c r="AD43" s="981"/>
      <c r="AE43" s="981"/>
      <c r="AF43" s="981"/>
      <c r="AG43" s="981"/>
      <c r="AH43" s="981"/>
      <c r="AI43" s="981"/>
      <c r="AJ43" s="981"/>
      <c r="AK43" s="981"/>
      <c r="AL43" s="981"/>
      <c r="AM43" s="981"/>
      <c r="AN43" s="981"/>
      <c r="AO43" s="981"/>
      <c r="AP43" s="981"/>
      <c r="AQ43" s="981"/>
      <c r="AR43" s="981"/>
      <c r="AS43" s="981"/>
      <c r="AT43" s="981"/>
      <c r="AU43" s="981"/>
      <c r="AV43" s="981"/>
      <c r="AW43" s="981"/>
      <c r="AX43" s="981"/>
      <c r="AY43" s="981"/>
      <c r="AZ43" s="985"/>
      <c r="BA43" s="986"/>
      <c r="BB43" s="986"/>
      <c r="BC43" s="983"/>
      <c r="BD43" s="983"/>
      <c r="BE43" s="984"/>
      <c r="BF43" s="34"/>
      <c r="BG43" s="34"/>
    </row>
    <row r="44" spans="1:59" ht="15.75" hidden="1" customHeight="1" x14ac:dyDescent="0.25">
      <c r="A44" s="237"/>
      <c r="B44" s="551" t="s">
        <v>29</v>
      </c>
      <c r="C44" s="232" t="s">
        <v>307</v>
      </c>
      <c r="D44" s="552"/>
      <c r="E44" s="553"/>
      <c r="F44" s="553"/>
      <c r="G44" s="553"/>
      <c r="H44" s="554"/>
      <c r="I44" s="555"/>
      <c r="J44" s="556"/>
      <c r="K44" s="553"/>
      <c r="L44" s="553"/>
      <c r="M44" s="553"/>
      <c r="N44" s="554"/>
      <c r="O44" s="555"/>
      <c r="P44" s="557"/>
      <c r="Q44" s="553"/>
      <c r="R44" s="553"/>
      <c r="S44" s="553"/>
      <c r="T44" s="554"/>
      <c r="U44" s="554"/>
      <c r="V44" s="557"/>
      <c r="W44" s="553"/>
      <c r="X44" s="553"/>
      <c r="Y44" s="553"/>
      <c r="Z44" s="554"/>
      <c r="AA44" s="555"/>
      <c r="AB44" s="556"/>
      <c r="AC44" s="553"/>
      <c r="AD44" s="553"/>
      <c r="AE44" s="553"/>
      <c r="AF44" s="554"/>
      <c r="AG44" s="554"/>
      <c r="AH44" s="554"/>
      <c r="AI44" s="553"/>
      <c r="AJ44" s="553"/>
      <c r="AK44" s="377"/>
      <c r="AL44" s="378"/>
      <c r="AM44" s="558"/>
      <c r="AN44" s="556"/>
      <c r="AO44" s="553"/>
      <c r="AP44" s="553"/>
      <c r="AQ44" s="553"/>
      <c r="AR44" s="554"/>
      <c r="AS44" s="555"/>
      <c r="AT44" s="556"/>
      <c r="AU44" s="553"/>
      <c r="AV44" s="553"/>
      <c r="AW44" s="529"/>
      <c r="AX44" s="559"/>
      <c r="AY44" s="560"/>
      <c r="AZ44" s="57"/>
      <c r="BA44" s="561"/>
      <c r="BB44" s="561"/>
      <c r="BC44" s="561"/>
      <c r="BD44" s="561"/>
      <c r="BE44" s="562"/>
      <c r="BF44" s="34"/>
      <c r="BG44" s="34"/>
    </row>
    <row r="45" spans="1:59" ht="15.75" hidden="1" customHeight="1" x14ac:dyDescent="0.25">
      <c r="A45" s="61"/>
      <c r="B45" s="563" t="s">
        <v>29</v>
      </c>
      <c r="C45" s="564" t="s">
        <v>308</v>
      </c>
      <c r="D45" s="565"/>
      <c r="E45" s="553"/>
      <c r="F45" s="553"/>
      <c r="G45" s="553"/>
      <c r="H45" s="554"/>
      <c r="I45" s="566"/>
      <c r="J45" s="556"/>
      <c r="K45" s="553"/>
      <c r="L45" s="553"/>
      <c r="M45" s="553"/>
      <c r="N45" s="554"/>
      <c r="O45" s="566"/>
      <c r="P45" s="557"/>
      <c r="Q45" s="553"/>
      <c r="R45" s="553"/>
      <c r="S45" s="553"/>
      <c r="T45" s="554"/>
      <c r="U45" s="554"/>
      <c r="V45" s="557"/>
      <c r="W45" s="553"/>
      <c r="X45" s="553"/>
      <c r="Y45" s="553"/>
      <c r="Z45" s="554"/>
      <c r="AA45" s="566"/>
      <c r="AB45" s="556"/>
      <c r="AC45" s="553"/>
      <c r="AD45" s="553"/>
      <c r="AE45" s="553"/>
      <c r="AF45" s="554"/>
      <c r="AG45" s="554"/>
      <c r="AH45" s="554"/>
      <c r="AI45" s="553"/>
      <c r="AJ45" s="553"/>
      <c r="AK45" s="377"/>
      <c r="AL45" s="378"/>
      <c r="AM45" s="379"/>
      <c r="AN45" s="556"/>
      <c r="AO45" s="553"/>
      <c r="AP45" s="553"/>
      <c r="AQ45" s="553"/>
      <c r="AR45" s="554"/>
      <c r="AS45" s="566"/>
      <c r="AT45" s="556"/>
      <c r="AU45" s="553"/>
      <c r="AV45" s="553"/>
      <c r="AW45" s="529"/>
      <c r="AX45" s="559"/>
      <c r="AY45" s="560"/>
      <c r="AZ45" s="57"/>
      <c r="BA45" s="561"/>
      <c r="BB45" s="561"/>
      <c r="BC45" s="561"/>
      <c r="BD45" s="561"/>
      <c r="BE45" s="562"/>
      <c r="BF45" s="34"/>
      <c r="BG45" s="34"/>
    </row>
    <row r="46" spans="1:59" ht="16.350000000000001" hidden="1" customHeight="1" x14ac:dyDescent="0.25">
      <c r="A46" s="61"/>
      <c r="B46" s="563" t="s">
        <v>29</v>
      </c>
      <c r="C46" s="564" t="s">
        <v>309</v>
      </c>
      <c r="D46" s="565"/>
      <c r="E46" s="553"/>
      <c r="F46" s="553"/>
      <c r="G46" s="553"/>
      <c r="H46" s="554"/>
      <c r="I46" s="566"/>
      <c r="J46" s="556"/>
      <c r="K46" s="553"/>
      <c r="L46" s="553"/>
      <c r="M46" s="553"/>
      <c r="N46" s="554"/>
      <c r="O46" s="566"/>
      <c r="P46" s="557"/>
      <c r="Q46" s="553"/>
      <c r="R46" s="553"/>
      <c r="S46" s="553"/>
      <c r="T46" s="554"/>
      <c r="U46" s="554"/>
      <c r="V46" s="557"/>
      <c r="W46" s="553"/>
      <c r="X46" s="553"/>
      <c r="Y46" s="553"/>
      <c r="Z46" s="554"/>
      <c r="AA46" s="566"/>
      <c r="AB46" s="556"/>
      <c r="AC46" s="553"/>
      <c r="AD46" s="553"/>
      <c r="AE46" s="553"/>
      <c r="AF46" s="554"/>
      <c r="AG46" s="554"/>
      <c r="AH46" s="554"/>
      <c r="AI46" s="553"/>
      <c r="AJ46" s="553"/>
      <c r="AK46" s="377"/>
      <c r="AL46" s="378"/>
      <c r="AM46" s="379"/>
      <c r="AN46" s="556"/>
      <c r="AO46" s="553"/>
      <c r="AP46" s="553"/>
      <c r="AQ46" s="553"/>
      <c r="AR46" s="554"/>
      <c r="AS46" s="566"/>
      <c r="AT46" s="556"/>
      <c r="AU46" s="553"/>
      <c r="AV46" s="553"/>
      <c r="AW46" s="529"/>
      <c r="AX46" s="559"/>
      <c r="AY46" s="560"/>
      <c r="AZ46" s="57"/>
      <c r="BA46" s="561"/>
      <c r="BB46" s="561"/>
      <c r="BC46" s="561"/>
      <c r="BD46" s="561"/>
      <c r="BE46" s="562"/>
      <c r="BF46" s="34"/>
      <c r="BG46" s="34"/>
    </row>
    <row r="47" spans="1:59" ht="15.75" customHeight="1" x14ac:dyDescent="0.25">
      <c r="A47" s="949"/>
      <c r="B47" s="987"/>
      <c r="C47" s="987"/>
      <c r="D47" s="987"/>
      <c r="E47" s="987"/>
      <c r="F47" s="987"/>
      <c r="G47" s="987"/>
      <c r="H47" s="987"/>
      <c r="I47" s="987"/>
      <c r="J47" s="987"/>
      <c r="K47" s="987"/>
      <c r="L47" s="987"/>
      <c r="M47" s="987"/>
      <c r="N47" s="987"/>
      <c r="O47" s="987"/>
      <c r="P47" s="987"/>
      <c r="Q47" s="987"/>
      <c r="R47" s="987"/>
      <c r="S47" s="987"/>
      <c r="T47" s="987"/>
      <c r="U47" s="987"/>
      <c r="V47" s="987"/>
      <c r="W47" s="987"/>
      <c r="X47" s="987"/>
      <c r="Y47" s="987"/>
      <c r="Z47" s="987"/>
      <c r="AA47" s="987"/>
      <c r="AB47" s="432"/>
      <c r="AC47" s="432"/>
      <c r="AD47" s="432"/>
      <c r="AE47" s="432"/>
      <c r="AF47" s="432"/>
      <c r="AG47" s="432"/>
      <c r="AH47" s="432"/>
      <c r="AI47" s="432"/>
      <c r="AJ47" s="432"/>
      <c r="AK47" s="432"/>
      <c r="AL47" s="432"/>
      <c r="AM47" s="432"/>
      <c r="AN47" s="432"/>
      <c r="AO47" s="432"/>
      <c r="AP47" s="432"/>
      <c r="AQ47" s="432"/>
      <c r="AR47" s="432"/>
      <c r="AS47" s="432"/>
      <c r="AT47" s="432"/>
      <c r="AU47" s="432"/>
      <c r="AV47" s="432"/>
      <c r="AW47" s="567"/>
      <c r="AX47" s="567"/>
      <c r="AY47" s="567"/>
      <c r="AZ47" s="568"/>
      <c r="BA47" s="569"/>
      <c r="BB47" s="569"/>
      <c r="BC47" s="569"/>
      <c r="BD47" s="569"/>
      <c r="BE47" s="570"/>
      <c r="BF47" s="34"/>
      <c r="BG47" s="34"/>
    </row>
    <row r="48" spans="1:59" ht="15.75" customHeight="1" x14ac:dyDescent="0.25">
      <c r="A48" s="951" t="s">
        <v>217</v>
      </c>
      <c r="B48" s="988"/>
      <c r="C48" s="988"/>
      <c r="D48" s="988"/>
      <c r="E48" s="988"/>
      <c r="F48" s="988"/>
      <c r="G48" s="988"/>
      <c r="H48" s="988"/>
      <c r="I48" s="988"/>
      <c r="J48" s="988"/>
      <c r="K48" s="988"/>
      <c r="L48" s="988"/>
      <c r="M48" s="988"/>
      <c r="N48" s="988"/>
      <c r="O48" s="988"/>
      <c r="P48" s="988"/>
      <c r="Q48" s="988"/>
      <c r="R48" s="988"/>
      <c r="S48" s="988"/>
      <c r="T48" s="988"/>
      <c r="U48" s="988"/>
      <c r="V48" s="988"/>
      <c r="W48" s="988"/>
      <c r="X48" s="988"/>
      <c r="Y48" s="988"/>
      <c r="Z48" s="988"/>
      <c r="AA48" s="988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6"/>
      <c r="AP48" s="436"/>
      <c r="AQ48" s="436"/>
      <c r="AR48" s="436"/>
      <c r="AS48" s="436"/>
      <c r="AT48" s="436"/>
      <c r="AU48" s="436"/>
      <c r="AV48" s="436"/>
      <c r="AW48" s="436"/>
      <c r="AX48" s="436"/>
      <c r="AY48" s="436"/>
      <c r="AZ48" s="568"/>
      <c r="BA48" s="569"/>
      <c r="BB48" s="569"/>
      <c r="BC48" s="569"/>
      <c r="BD48" s="569"/>
      <c r="BE48" s="570"/>
      <c r="BF48" s="34"/>
      <c r="BG48" s="34"/>
    </row>
    <row r="49" spans="1:59" ht="15.75" customHeight="1" x14ac:dyDescent="0.3">
      <c r="A49" s="234"/>
      <c r="B49" s="437"/>
      <c r="C49" s="438" t="s">
        <v>218</v>
      </c>
      <c r="D49" s="439"/>
      <c r="E49" s="440"/>
      <c r="F49" s="440"/>
      <c r="G49" s="440"/>
      <c r="H49" s="527"/>
      <c r="I49" s="441" t="str">
        <f>IF(COUNTIF(I14:I46,"A")=0,"",COUNTIF(I14:I46,"A"))</f>
        <v/>
      </c>
      <c r="J49" s="439"/>
      <c r="K49" s="440"/>
      <c r="L49" s="440"/>
      <c r="M49" s="440"/>
      <c r="N49" s="527"/>
      <c r="O49" s="441" t="str">
        <f>IF(COUNTIF(O14:O46,"A")=0,"",COUNTIF(O14:O46,"A"))</f>
        <v/>
      </c>
      <c r="P49" s="439"/>
      <c r="Q49" s="440"/>
      <c r="R49" s="440"/>
      <c r="S49" s="440"/>
      <c r="T49" s="527"/>
      <c r="U49" s="441" t="str">
        <f>IF(COUNTIF(U12:U44,"A")=0,"",COUNTIF(U14:U46,"A"))</f>
        <v/>
      </c>
      <c r="V49" s="439"/>
      <c r="W49" s="440"/>
      <c r="X49" s="440"/>
      <c r="Y49" s="440"/>
      <c r="Z49" s="527"/>
      <c r="AA49" s="441" t="str">
        <f>IF(COUNTIF(AA14:AA46,"A")=0,"",COUNTIF(AA14:AA46,"A"))</f>
        <v/>
      </c>
      <c r="AB49" s="439"/>
      <c r="AC49" s="440"/>
      <c r="AD49" s="440"/>
      <c r="AE49" s="440"/>
      <c r="AF49" s="527"/>
      <c r="AG49" s="441" t="str">
        <f>IF(COUNTIF(AG14:AG46,"A")=0,"",COUNTIF(AG14:AG46,"A"))</f>
        <v/>
      </c>
      <c r="AH49" s="439"/>
      <c r="AI49" s="440"/>
      <c r="AJ49" s="440"/>
      <c r="AK49" s="440"/>
      <c r="AL49" s="527"/>
      <c r="AM49" s="441" t="str">
        <f>IF(COUNTIF(AM14:AM46,"A")=0,"",COUNTIF(AM14:AM46,"A"))</f>
        <v/>
      </c>
      <c r="AN49" s="439"/>
      <c r="AO49" s="440"/>
      <c r="AP49" s="440"/>
      <c r="AQ49" s="440"/>
      <c r="AR49" s="527"/>
      <c r="AS49" s="441" t="str">
        <f>IF(COUNTIF(AS14:AS46,"A")=0,"",COUNTIF(AS14:AS46,"A"))</f>
        <v/>
      </c>
      <c r="AT49" s="439"/>
      <c r="AU49" s="440"/>
      <c r="AV49" s="440"/>
      <c r="AW49" s="440"/>
      <c r="AX49" s="527"/>
      <c r="AY49" s="441" t="str">
        <f>IF(COUNTIF(AY14:AY46,"A")=0,"",COUNTIF(AY14:AY46,"A"))</f>
        <v/>
      </c>
      <c r="AZ49" s="442"/>
      <c r="BA49" s="440"/>
      <c r="BB49" s="440"/>
      <c r="BC49" s="440"/>
      <c r="BD49" s="527"/>
      <c r="BE49" s="443" t="str">
        <f t="shared" ref="BE49:BE61" si="46">IF(SUM(I49:AY49)=0,"",SUM(I49:AY49))</f>
        <v/>
      </c>
      <c r="BF49" s="34"/>
      <c r="BG49" s="34"/>
    </row>
    <row r="50" spans="1:59" ht="15.75" customHeight="1" x14ac:dyDescent="0.3">
      <c r="A50" s="234"/>
      <c r="B50" s="437"/>
      <c r="C50" s="438" t="s">
        <v>219</v>
      </c>
      <c r="D50" s="439"/>
      <c r="E50" s="440"/>
      <c r="F50" s="440"/>
      <c r="G50" s="440"/>
      <c r="H50" s="527"/>
      <c r="I50" s="441" t="str">
        <f>IF(COUNTIF(I14:I46,"B")=0,"",COUNTIF(I14:I46,"B"))</f>
        <v/>
      </c>
      <c r="J50" s="439"/>
      <c r="K50" s="440"/>
      <c r="L50" s="440"/>
      <c r="M50" s="440"/>
      <c r="N50" s="527"/>
      <c r="O50" s="441" t="str">
        <f>IF(COUNTIF(O14:O46,"B")=0,"",COUNTIF(O14:O46,"B"))</f>
        <v/>
      </c>
      <c r="P50" s="439"/>
      <c r="Q50" s="440"/>
      <c r="R50" s="440"/>
      <c r="S50" s="440"/>
      <c r="T50" s="527"/>
      <c r="U50" s="441" t="str">
        <f>IF(COUNTIF(U14:U46,"B")=0,"",COUNTIF(U14:U46,"B"))</f>
        <v/>
      </c>
      <c r="V50" s="439"/>
      <c r="W50" s="440"/>
      <c r="X50" s="440"/>
      <c r="Y50" s="440"/>
      <c r="Z50" s="527"/>
      <c r="AA50" s="441" t="str">
        <f>IF(COUNTIF(AA14:AA46,"B")=0,"",COUNTIF(AA14:AA46,"B"))</f>
        <v/>
      </c>
      <c r="AB50" s="439"/>
      <c r="AC50" s="440"/>
      <c r="AD50" s="440"/>
      <c r="AE50" s="440"/>
      <c r="AF50" s="527"/>
      <c r="AG50" s="441">
        <f>IF(COUNTIF(AG14:AG46,"B")=0,"",COUNTIF(AG14:AG46,"B"))</f>
        <v>1</v>
      </c>
      <c r="AH50" s="439"/>
      <c r="AI50" s="440"/>
      <c r="AJ50" s="440"/>
      <c r="AK50" s="440"/>
      <c r="AL50" s="527"/>
      <c r="AM50" s="441" t="str">
        <f>IF(COUNTIF(AM14:AM46,"B")=0,"",COUNTIF(AM14:AM46,"B"))</f>
        <v/>
      </c>
      <c r="AN50" s="439"/>
      <c r="AO50" s="440"/>
      <c r="AP50" s="440"/>
      <c r="AQ50" s="440"/>
      <c r="AR50" s="527"/>
      <c r="AS50" s="441">
        <f>IF(COUNTIF(AS14:AS46,"B")=0,"",COUNTIF(AS14:AS46,"B"))</f>
        <v>1</v>
      </c>
      <c r="AT50" s="439"/>
      <c r="AU50" s="440"/>
      <c r="AV50" s="440"/>
      <c r="AW50" s="440"/>
      <c r="AX50" s="527"/>
      <c r="AY50" s="441" t="str">
        <f>IF(COUNTIF(AY14:AY46,"B")=0,"",COUNTIF(AY14:AY46,"B"))</f>
        <v/>
      </c>
      <c r="AZ50" s="442"/>
      <c r="BA50" s="440"/>
      <c r="BB50" s="440"/>
      <c r="BC50" s="440"/>
      <c r="BD50" s="527"/>
      <c r="BE50" s="443">
        <f t="shared" si="46"/>
        <v>2</v>
      </c>
      <c r="BF50" s="34"/>
      <c r="BG50" s="34"/>
    </row>
    <row r="51" spans="1:59" ht="15.75" customHeight="1" x14ac:dyDescent="0.3">
      <c r="A51" s="234"/>
      <c r="B51" s="437"/>
      <c r="C51" s="438" t="s">
        <v>220</v>
      </c>
      <c r="D51" s="439"/>
      <c r="E51" s="440"/>
      <c r="F51" s="440"/>
      <c r="G51" s="440"/>
      <c r="H51" s="527"/>
      <c r="I51" s="441" t="str">
        <f>IF(COUNTIF(I14:I46,"ÉÉ")=0,"",COUNTIF(I14:I46,"ÉÉ"))</f>
        <v/>
      </c>
      <c r="J51" s="439"/>
      <c r="K51" s="440"/>
      <c r="L51" s="440"/>
      <c r="M51" s="440"/>
      <c r="N51" s="527"/>
      <c r="O51" s="441" t="str">
        <f>IF(COUNTIF(O14:O46,"ÉÉ")=0,"",COUNTIF(O14:O46,"ÉÉ"))</f>
        <v/>
      </c>
      <c r="P51" s="439"/>
      <c r="Q51" s="440"/>
      <c r="R51" s="440"/>
      <c r="S51" s="440"/>
      <c r="T51" s="527"/>
      <c r="U51" s="441" t="str">
        <f>IF(COUNTIF(U14:U46,"ÉÉ")=0,"",COUNTIF(U14:U46,"ÉÉ"))</f>
        <v/>
      </c>
      <c r="V51" s="439"/>
      <c r="W51" s="440"/>
      <c r="X51" s="440"/>
      <c r="Y51" s="440"/>
      <c r="Z51" s="527"/>
      <c r="AA51" s="441" t="str">
        <f>IF(COUNTIF(AA14:AA46,"ÉÉ")=0,"",COUNTIF(AA14:AA46,"ÉÉ"))</f>
        <v/>
      </c>
      <c r="AB51" s="439"/>
      <c r="AC51" s="440"/>
      <c r="AD51" s="440"/>
      <c r="AE51" s="440"/>
      <c r="AF51" s="527"/>
      <c r="AG51" s="441">
        <f>IF(COUNTIF(AG14:AG46,"ÉÉ")=0,"",COUNTIF(AG14:AG46,"ÉÉ"))</f>
        <v>3</v>
      </c>
      <c r="AH51" s="439"/>
      <c r="AI51" s="440"/>
      <c r="AJ51" s="440"/>
      <c r="AK51" s="440"/>
      <c r="AL51" s="527"/>
      <c r="AM51" s="441">
        <f>IF(COUNTIF(AM14:AM46,"ÉÉ")=0,"",COUNTIF(AM14:AM46,"ÉÉ"))</f>
        <v>3</v>
      </c>
      <c r="AN51" s="439"/>
      <c r="AO51" s="440"/>
      <c r="AP51" s="440"/>
      <c r="AQ51" s="440"/>
      <c r="AR51" s="527"/>
      <c r="AS51" s="441">
        <f>IF(COUNTIF(AS14:AS46,"ÉÉ")=0,"",COUNTIF(AS14:AS46,"ÉÉ"))</f>
        <v>1</v>
      </c>
      <c r="AT51" s="439"/>
      <c r="AU51" s="440"/>
      <c r="AV51" s="440"/>
      <c r="AW51" s="440"/>
      <c r="AX51" s="527"/>
      <c r="AY51" s="441" t="str">
        <f>IF(COUNTIF(AY14:AY46,"ÉÉ")=0,"",COUNTIF(AY14:AY46,"ÉÉ"))</f>
        <v/>
      </c>
      <c r="AZ51" s="442"/>
      <c r="BA51" s="440"/>
      <c r="BB51" s="440"/>
      <c r="BC51" s="440"/>
      <c r="BD51" s="527"/>
      <c r="BE51" s="443">
        <f t="shared" si="46"/>
        <v>7</v>
      </c>
      <c r="BF51" s="34"/>
      <c r="BG51" s="34"/>
    </row>
    <row r="52" spans="1:59" ht="15.75" customHeight="1" x14ac:dyDescent="0.3">
      <c r="A52" s="234"/>
      <c r="B52" s="437"/>
      <c r="C52" s="438" t="s">
        <v>221</v>
      </c>
      <c r="D52" s="444"/>
      <c r="E52" s="445"/>
      <c r="F52" s="445"/>
      <c r="G52" s="445"/>
      <c r="H52" s="446"/>
      <c r="I52" s="441" t="str">
        <f>IF(COUNTIF(I14:I46,"ÉÉ(Z)")=0,"",COUNTIF(I14:I46,"ÉÉ(Z)"))</f>
        <v/>
      </c>
      <c r="J52" s="444"/>
      <c r="K52" s="445"/>
      <c r="L52" s="445"/>
      <c r="M52" s="445"/>
      <c r="N52" s="446"/>
      <c r="O52" s="441" t="str">
        <f>IF(COUNTIF(O14:O46,"ÉÉ(Z)")=0,"",COUNTIF(O14:O46,"ÉÉ(Z)"))</f>
        <v/>
      </c>
      <c r="P52" s="444"/>
      <c r="Q52" s="445"/>
      <c r="R52" s="445"/>
      <c r="S52" s="445"/>
      <c r="T52" s="446"/>
      <c r="U52" s="441" t="str">
        <f>IF(COUNTIF(U14:U46,"ÉÉ(Z)")=0,"",COUNTIF(U14:U46,"ÉÉ(Z)"))</f>
        <v/>
      </c>
      <c r="V52" s="444"/>
      <c r="W52" s="445"/>
      <c r="X52" s="445"/>
      <c r="Y52" s="445"/>
      <c r="Z52" s="446"/>
      <c r="AA52" s="441" t="str">
        <f>IF(COUNTIF(AA14:AA46,"ÉÉ(Z)")=0,"",COUNTIF(AA14:AA46,"ÉÉ(Z)"))</f>
        <v/>
      </c>
      <c r="AB52" s="444"/>
      <c r="AC52" s="445"/>
      <c r="AD52" s="445"/>
      <c r="AE52" s="445"/>
      <c r="AF52" s="446"/>
      <c r="AG52" s="441" t="str">
        <f>IF(COUNTIF(AG14:AG46,"ÉÉ(Z)")=0,"",COUNTIF(AG14:AG46,"ÉÉ(Z)"))</f>
        <v/>
      </c>
      <c r="AH52" s="444"/>
      <c r="AI52" s="445"/>
      <c r="AJ52" s="445"/>
      <c r="AK52" s="445"/>
      <c r="AL52" s="446"/>
      <c r="AM52" s="441" t="str">
        <f>IF(COUNTIF(AM14:AM46,"ÉÉ(Z)")=0,"",COUNTIF(AM14:AM46,"ÉÉ(Z)"))</f>
        <v/>
      </c>
      <c r="AN52" s="444"/>
      <c r="AO52" s="445"/>
      <c r="AP52" s="445"/>
      <c r="AQ52" s="445"/>
      <c r="AR52" s="446"/>
      <c r="AS52" s="441">
        <f>IF(COUNTIF(AS14:AS46,"ÉÉ(Z)")=0,"",COUNTIF(AS14:AS46,"ÉÉ(Z)"))</f>
        <v>3</v>
      </c>
      <c r="AT52" s="444"/>
      <c r="AU52" s="445"/>
      <c r="AV52" s="445"/>
      <c r="AW52" s="445"/>
      <c r="AX52" s="446"/>
      <c r="AY52" s="441" t="str">
        <f>IF(COUNTIF(AY14:AY46,"ÉÉ(Z)")=0,"",COUNTIF(AY14:AY46,"ÉÉ(Z)"))</f>
        <v/>
      </c>
      <c r="AZ52" s="447"/>
      <c r="BA52" s="445"/>
      <c r="BB52" s="445"/>
      <c r="BC52" s="445"/>
      <c r="BD52" s="446"/>
      <c r="BE52" s="443">
        <f t="shared" si="46"/>
        <v>3</v>
      </c>
    </row>
    <row r="53" spans="1:59" ht="15.75" customHeight="1" x14ac:dyDescent="0.3">
      <c r="A53" s="234"/>
      <c r="B53" s="437"/>
      <c r="C53" s="438" t="s">
        <v>222</v>
      </c>
      <c r="D53" s="439"/>
      <c r="E53" s="440"/>
      <c r="F53" s="440"/>
      <c r="G53" s="440"/>
      <c r="H53" s="527"/>
      <c r="I53" s="441" t="str">
        <f>IF(COUNTIF(I14:I46,"GYJ")=0,"",COUNTIF(I14:I46,"GYJ"))</f>
        <v/>
      </c>
      <c r="J53" s="439"/>
      <c r="K53" s="440"/>
      <c r="L53" s="440"/>
      <c r="M53" s="440"/>
      <c r="N53" s="527"/>
      <c r="O53" s="441" t="str">
        <f>IF(COUNTIF(O14:O46,"GYJ")=0,"",COUNTIF(O14:O46,"GYJ"))</f>
        <v/>
      </c>
      <c r="P53" s="439"/>
      <c r="Q53" s="440"/>
      <c r="R53" s="440"/>
      <c r="S53" s="440"/>
      <c r="T53" s="527"/>
      <c r="U53" s="441">
        <f>IF(COUNTIF(U10:U42,"GYJ")=0,"",COUNTIF(U10:U42,"GYJ"))</f>
        <v>1</v>
      </c>
      <c r="V53" s="439"/>
      <c r="W53" s="440"/>
      <c r="X53" s="440"/>
      <c r="Y53" s="440"/>
      <c r="Z53" s="527"/>
      <c r="AA53" s="441">
        <f>IF(COUNTIF(AA14:AA46,"GYJ")=0,"",COUNTIF(AA14:AA46,"GYJ"))</f>
        <v>2</v>
      </c>
      <c r="AB53" s="439"/>
      <c r="AC53" s="440"/>
      <c r="AD53" s="440"/>
      <c r="AE53" s="440"/>
      <c r="AF53" s="527"/>
      <c r="AG53" s="441">
        <f>IF(COUNTIF(AG14:AG46,"GYJ")=0,"",COUNTIF(AG14:AG46,"GYJ"))</f>
        <v>1</v>
      </c>
      <c r="AH53" s="439"/>
      <c r="AI53" s="440"/>
      <c r="AJ53" s="440"/>
      <c r="AK53" s="440"/>
      <c r="AL53" s="527"/>
      <c r="AM53" s="441" t="str">
        <f>IF(COUNTIF(AM14:AM46,"GYJ")=0,"",COUNTIF(AM14:AM46,"GYJ"))</f>
        <v/>
      </c>
      <c r="AN53" s="439"/>
      <c r="AO53" s="440"/>
      <c r="AP53" s="440"/>
      <c r="AQ53" s="440"/>
      <c r="AR53" s="527"/>
      <c r="AS53" s="441" t="str">
        <f>IF(COUNTIF(AS14:AS46,"GYJ")=0,"",COUNTIF(AS14:AS46,"GYJ"))</f>
        <v/>
      </c>
      <c r="AT53" s="439"/>
      <c r="AU53" s="440"/>
      <c r="AV53" s="440"/>
      <c r="AW53" s="440"/>
      <c r="AX53" s="527"/>
      <c r="AY53" s="441" t="str">
        <f>IF(COUNTIF(AY14:AY46,"GYJ")=0,"",COUNTIF(AY14:AY46,"GYJ"))</f>
        <v/>
      </c>
      <c r="AZ53" s="442"/>
      <c r="BA53" s="440"/>
      <c r="BB53" s="440"/>
      <c r="BC53" s="440"/>
      <c r="BD53" s="527"/>
      <c r="BE53" s="443">
        <f t="shared" si="46"/>
        <v>4</v>
      </c>
    </row>
    <row r="54" spans="1:59" ht="15.75" customHeight="1" x14ac:dyDescent="0.3">
      <c r="A54" s="234"/>
      <c r="B54" s="448"/>
      <c r="C54" s="438" t="s">
        <v>223</v>
      </c>
      <c r="D54" s="439"/>
      <c r="E54" s="440"/>
      <c r="F54" s="440"/>
      <c r="G54" s="440"/>
      <c r="H54" s="527"/>
      <c r="I54" s="441" t="str">
        <f>IF(COUNTIF(I14:I46,"GYJ(Z)")=0,"",COUNTIF(I14:I46,"GYJ(Z)"))</f>
        <v/>
      </c>
      <c r="J54" s="439"/>
      <c r="K54" s="440"/>
      <c r="L54" s="440"/>
      <c r="M54" s="440"/>
      <c r="N54" s="527"/>
      <c r="O54" s="441" t="str">
        <f>IF(COUNTIF(O14:O46,"GYJ(Z)")=0,"",COUNTIF(O14:O46,"GYJ(Z)"))</f>
        <v/>
      </c>
      <c r="P54" s="439"/>
      <c r="Q54" s="440"/>
      <c r="R54" s="440"/>
      <c r="S54" s="440"/>
      <c r="T54" s="527"/>
      <c r="U54" s="441" t="str">
        <f>IF(COUNTIF(U14:U46,"GYJ(Z)")=0,"",COUNTIF(U14:U46,"GYJ(Z)"))</f>
        <v/>
      </c>
      <c r="V54" s="439"/>
      <c r="W54" s="440"/>
      <c r="X54" s="440"/>
      <c r="Y54" s="440"/>
      <c r="Z54" s="527"/>
      <c r="AA54" s="441" t="str">
        <f>IF(COUNTIF(AA14:AA46,"GYJ(Z)")=0,"",COUNTIF(AA14:AA46,"GYJ(Z)"))</f>
        <v/>
      </c>
      <c r="AB54" s="439"/>
      <c r="AC54" s="440"/>
      <c r="AD54" s="440"/>
      <c r="AE54" s="440"/>
      <c r="AF54" s="527"/>
      <c r="AG54" s="441" t="str">
        <f>IF(COUNTIF(AG14:AG46,"GYJ(Z)")=0,"",COUNTIF(AG14:AG46,"GYJ(Z)"))</f>
        <v/>
      </c>
      <c r="AH54" s="439"/>
      <c r="AI54" s="440"/>
      <c r="AJ54" s="440"/>
      <c r="AK54" s="440"/>
      <c r="AL54" s="527"/>
      <c r="AM54" s="441">
        <f>IF(COUNTIF(AM14:AM46,"GYJ(Z)")=0,"",COUNTIF(AM14:AM46,"GYJ(Z)"))</f>
        <v>1</v>
      </c>
      <c r="AN54" s="439"/>
      <c r="AO54" s="440"/>
      <c r="AP54" s="440"/>
      <c r="AQ54" s="440"/>
      <c r="AR54" s="527"/>
      <c r="AS54" s="441">
        <f>IF(COUNTIF(AS14:AS46,"GYJ(Z)")=0,"",COUNTIF(AS14:AS46,"GYJ(Z)"))</f>
        <v>1</v>
      </c>
      <c r="AT54" s="439"/>
      <c r="AU54" s="440"/>
      <c r="AV54" s="440"/>
      <c r="AW54" s="440"/>
      <c r="AX54" s="527"/>
      <c r="AY54" s="441">
        <f>IF(COUNTIF(AY14:AY46,"GYJ(Z)")=0,"",COUNTIF(AY14:AY46,"GYJ(Z)"))</f>
        <v>1</v>
      </c>
      <c r="AZ54" s="442"/>
      <c r="BA54" s="440"/>
      <c r="BB54" s="440"/>
      <c r="BC54" s="440"/>
      <c r="BD54" s="527"/>
      <c r="BE54" s="443">
        <f t="shared" si="46"/>
        <v>3</v>
      </c>
    </row>
    <row r="55" spans="1:59" ht="15.75" customHeight="1" x14ac:dyDescent="0.3">
      <c r="A55" s="234"/>
      <c r="B55" s="437"/>
      <c r="C55" s="449" t="s">
        <v>224</v>
      </c>
      <c r="D55" s="439"/>
      <c r="E55" s="440"/>
      <c r="F55" s="440"/>
      <c r="G55" s="440"/>
      <c r="H55" s="527"/>
      <c r="I55" s="441" t="str">
        <f>IF(COUNTIF(I14:I46,"K")=0,"",COUNTIF(I14:I46,"K"))</f>
        <v/>
      </c>
      <c r="J55" s="439"/>
      <c r="K55" s="440"/>
      <c r="L55" s="440"/>
      <c r="M55" s="440"/>
      <c r="N55" s="527"/>
      <c r="O55" s="441" t="str">
        <f>IF(COUNTIF(O14:O46,"K")=0,"",COUNTIF(O14:O46,"K"))</f>
        <v/>
      </c>
      <c r="P55" s="439"/>
      <c r="Q55" s="440"/>
      <c r="R55" s="440"/>
      <c r="S55" s="440"/>
      <c r="T55" s="527"/>
      <c r="U55" s="441" t="str">
        <f>IF(COUNTIF(U14:U46,"K")=0,"",COUNTIF(U14:U46,"K"))</f>
        <v/>
      </c>
      <c r="V55" s="439"/>
      <c r="W55" s="440"/>
      <c r="X55" s="440"/>
      <c r="Y55" s="440"/>
      <c r="Z55" s="527"/>
      <c r="AA55" s="441">
        <f>IF(COUNTIF(AA14:AA46,"K")=0,"",COUNTIF(AA14:AA46,"K"))</f>
        <v>1</v>
      </c>
      <c r="AB55" s="439"/>
      <c r="AC55" s="440"/>
      <c r="AD55" s="440"/>
      <c r="AE55" s="440"/>
      <c r="AF55" s="527"/>
      <c r="AG55" s="441">
        <f>IF(COUNTIF(AG14:AG46,"K")=0,"",COUNTIF(AG14:AG46,"K"))</f>
        <v>1</v>
      </c>
      <c r="AH55" s="439"/>
      <c r="AI55" s="440"/>
      <c r="AJ55" s="440"/>
      <c r="AK55" s="440"/>
      <c r="AL55" s="527"/>
      <c r="AM55" s="441">
        <f>IF(COUNTIF(AM14:AM46,"K")=0,"",COUNTIF(AM14:AM46,"K"))</f>
        <v>1</v>
      </c>
      <c r="AN55" s="439"/>
      <c r="AO55" s="440"/>
      <c r="AP55" s="440"/>
      <c r="AQ55" s="440"/>
      <c r="AR55" s="527"/>
      <c r="AS55" s="441" t="str">
        <f>IF(COUNTIF(AS14:AS46,"K")=0,"",COUNTIF(AS14:AS46,"K"))</f>
        <v/>
      </c>
      <c r="AT55" s="439"/>
      <c r="AU55" s="440"/>
      <c r="AV55" s="440"/>
      <c r="AW55" s="440"/>
      <c r="AX55" s="527"/>
      <c r="AY55" s="441" t="str">
        <f>IF(COUNTIF(AY14:AY46,"K")=0,"",COUNTIF(AY14:AY46,"K"))</f>
        <v/>
      </c>
      <c r="AZ55" s="442"/>
      <c r="BA55" s="440"/>
      <c r="BB55" s="440"/>
      <c r="BC55" s="440"/>
      <c r="BD55" s="527"/>
      <c r="BE55" s="443">
        <f t="shared" si="46"/>
        <v>3</v>
      </c>
    </row>
    <row r="56" spans="1:59" ht="15.75" customHeight="1" x14ac:dyDescent="0.3">
      <c r="A56" s="234"/>
      <c r="B56" s="437"/>
      <c r="C56" s="449" t="s">
        <v>225</v>
      </c>
      <c r="D56" s="439"/>
      <c r="E56" s="440"/>
      <c r="F56" s="440"/>
      <c r="G56" s="440"/>
      <c r="H56" s="527"/>
      <c r="I56" s="441" t="str">
        <f>IF(COUNTIF(I14:I46,"K(Z)")=0,"",COUNTIF(I14:I46,"K(Z)"))</f>
        <v/>
      </c>
      <c r="J56" s="439"/>
      <c r="K56" s="440"/>
      <c r="L56" s="440"/>
      <c r="M56" s="440"/>
      <c r="N56" s="527"/>
      <c r="O56" s="441" t="str">
        <f>IF(COUNTIF(O14:O46,"K(Z)")=0,"",COUNTIF(O14:O46,"K(Z)"))</f>
        <v/>
      </c>
      <c r="P56" s="439"/>
      <c r="Q56" s="440"/>
      <c r="R56" s="440"/>
      <c r="S56" s="440"/>
      <c r="T56" s="527"/>
      <c r="U56" s="441" t="str">
        <f>IF(COUNTIF(U14:U46,"K(Z)")=0,"",COUNTIF(U14:U46,"K(Z)"))</f>
        <v/>
      </c>
      <c r="V56" s="439"/>
      <c r="W56" s="440"/>
      <c r="X56" s="440"/>
      <c r="Y56" s="440"/>
      <c r="Z56" s="527"/>
      <c r="AA56" s="441" t="str">
        <f>IF(COUNTIF(AA14:AA46,"K(Z)")=0,"",COUNTIF(AA14:AA46,"K(Z)"))</f>
        <v/>
      </c>
      <c r="AB56" s="439"/>
      <c r="AC56" s="440"/>
      <c r="AD56" s="440"/>
      <c r="AE56" s="440"/>
      <c r="AF56" s="527"/>
      <c r="AG56" s="441" t="str">
        <f>IF(COUNTIF(AG14:AG46,"K(Z)")=0,"",COUNTIF(AG14:AG46,"K(Z)"))</f>
        <v/>
      </c>
      <c r="AH56" s="439"/>
      <c r="AI56" s="440"/>
      <c r="AJ56" s="440"/>
      <c r="AK56" s="440"/>
      <c r="AL56" s="527"/>
      <c r="AM56" s="441">
        <f>IF(COUNTIF(AM14:AM46,"K(Z)")=0,"",COUNTIF(AM14:AM46,"K(Z)"))</f>
        <v>1</v>
      </c>
      <c r="AN56" s="439"/>
      <c r="AO56" s="440"/>
      <c r="AP56" s="440"/>
      <c r="AQ56" s="440"/>
      <c r="AR56" s="527"/>
      <c r="AS56" s="441" t="str">
        <f>IF(COUNTIF(AS14:AS46,"K(Z)")=0,"",COUNTIF(AS14:AS46,"K(Z)"))</f>
        <v/>
      </c>
      <c r="AT56" s="439"/>
      <c r="AU56" s="440"/>
      <c r="AV56" s="440"/>
      <c r="AW56" s="440"/>
      <c r="AX56" s="527"/>
      <c r="AY56" s="441" t="str">
        <f>IF(COUNTIF(AY14:AY46,"K(Z)")=0,"",COUNTIF(AY14:AY46,"K(Z)"))</f>
        <v/>
      </c>
      <c r="AZ56" s="442"/>
      <c r="BA56" s="440"/>
      <c r="BB56" s="440"/>
      <c r="BC56" s="440"/>
      <c r="BD56" s="527"/>
      <c r="BE56" s="443">
        <f t="shared" si="46"/>
        <v>1</v>
      </c>
    </row>
    <row r="57" spans="1:59" ht="15.75" customHeight="1" x14ac:dyDescent="0.3">
      <c r="A57" s="234"/>
      <c r="B57" s="437"/>
      <c r="C57" s="438" t="s">
        <v>226</v>
      </c>
      <c r="D57" s="439"/>
      <c r="E57" s="440"/>
      <c r="F57" s="440"/>
      <c r="G57" s="440"/>
      <c r="H57" s="527"/>
      <c r="I57" s="441" t="str">
        <f>IF(COUNTIF(I14:I46,"AV")=0,"",COUNTIF(I14:I46,"AV"))</f>
        <v/>
      </c>
      <c r="J57" s="439"/>
      <c r="K57" s="440"/>
      <c r="L57" s="440"/>
      <c r="M57" s="440"/>
      <c r="N57" s="527"/>
      <c r="O57" s="441" t="str">
        <f>IF(COUNTIF(O14:O46,"AV")=0,"",COUNTIF(O14:O46,"AV"))</f>
        <v/>
      </c>
      <c r="P57" s="439"/>
      <c r="Q57" s="440"/>
      <c r="R57" s="440"/>
      <c r="S57" s="440"/>
      <c r="T57" s="527"/>
      <c r="U57" s="441" t="str">
        <f>IF(COUNTIF(U14:U46,"AV")=0,"",COUNTIF(U14:U46,"AV"))</f>
        <v/>
      </c>
      <c r="V57" s="439"/>
      <c r="W57" s="440"/>
      <c r="X57" s="440"/>
      <c r="Y57" s="440"/>
      <c r="Z57" s="527"/>
      <c r="AA57" s="441" t="str">
        <f>IF(COUNTIF(AA14:AA46,"AV")=0,"",COUNTIF(AA14:AA46,"AV"))</f>
        <v/>
      </c>
      <c r="AB57" s="439"/>
      <c r="AC57" s="440"/>
      <c r="AD57" s="440"/>
      <c r="AE57" s="440"/>
      <c r="AF57" s="527"/>
      <c r="AG57" s="441" t="str">
        <f>IF(COUNTIF(AG14:AG46,"AV")=0,"",COUNTIF(AG14:AG46,"AV"))</f>
        <v/>
      </c>
      <c r="AH57" s="439"/>
      <c r="AI57" s="440"/>
      <c r="AJ57" s="440"/>
      <c r="AK57" s="440"/>
      <c r="AL57" s="527"/>
      <c r="AM57" s="441" t="str">
        <f>IF(COUNTIF(AM14:AM46,"AV")=0,"",COUNTIF(AM14:AM46,"AV"))</f>
        <v/>
      </c>
      <c r="AN57" s="439"/>
      <c r="AO57" s="440"/>
      <c r="AP57" s="440"/>
      <c r="AQ57" s="440"/>
      <c r="AR57" s="527"/>
      <c r="AS57" s="441" t="str">
        <f>IF(COUNTIF(AS14:AS46,"AV")=0,"",COUNTIF(AS14:AS46,"AV"))</f>
        <v/>
      </c>
      <c r="AT57" s="439"/>
      <c r="AU57" s="440"/>
      <c r="AV57" s="440"/>
      <c r="AW57" s="440"/>
      <c r="AX57" s="527"/>
      <c r="AY57" s="441" t="str">
        <f>IF(COUNTIF(AY14:AY46,"AV")=0,"",COUNTIF(AY14:AY46,"AV"))</f>
        <v/>
      </c>
      <c r="AZ57" s="442"/>
      <c r="BA57" s="440"/>
      <c r="BB57" s="440"/>
      <c r="BC57" s="440"/>
      <c r="BD57" s="527"/>
      <c r="BE57" s="443" t="str">
        <f t="shared" si="46"/>
        <v/>
      </c>
    </row>
    <row r="58" spans="1:59" ht="15.75" customHeight="1" x14ac:dyDescent="0.3">
      <c r="A58" s="234"/>
      <c r="B58" s="437"/>
      <c r="C58" s="438" t="s">
        <v>227</v>
      </c>
      <c r="D58" s="439"/>
      <c r="E58" s="440"/>
      <c r="F58" s="440"/>
      <c r="G58" s="440"/>
      <c r="H58" s="527"/>
      <c r="I58" s="441" t="str">
        <f>IF(COUNTIF(I14:I46,"KV")=0,"",COUNTIF(I14:I46,"KV"))</f>
        <v/>
      </c>
      <c r="J58" s="439"/>
      <c r="K58" s="440"/>
      <c r="L58" s="440"/>
      <c r="M58" s="440"/>
      <c r="N58" s="527"/>
      <c r="O58" s="441" t="str">
        <f>IF(COUNTIF(O14:O46,"KV")=0,"",COUNTIF(O14:O46,"KV"))</f>
        <v/>
      </c>
      <c r="P58" s="439"/>
      <c r="Q58" s="440"/>
      <c r="R58" s="440"/>
      <c r="S58" s="440"/>
      <c r="T58" s="527"/>
      <c r="U58" s="441" t="str">
        <f>IF(COUNTIF(U14:U46,"KV")=0,"",COUNTIF(U14:U46,"KV"))</f>
        <v/>
      </c>
      <c r="V58" s="439"/>
      <c r="W58" s="440"/>
      <c r="X58" s="440"/>
      <c r="Y58" s="440"/>
      <c r="Z58" s="527"/>
      <c r="AA58" s="441" t="str">
        <f>IF(COUNTIF(AA14:AA46,"KV")=0,"",COUNTIF(AA14:AA46,"KV"))</f>
        <v/>
      </c>
      <c r="AB58" s="439"/>
      <c r="AC58" s="440"/>
      <c r="AD58" s="440"/>
      <c r="AE58" s="440"/>
      <c r="AF58" s="527"/>
      <c r="AG58" s="441" t="str">
        <f>IF(COUNTIF(AG14:AG46,"KV")=0,"",COUNTIF(AG14:AG46,"KV"))</f>
        <v/>
      </c>
      <c r="AH58" s="439"/>
      <c r="AI58" s="440"/>
      <c r="AJ58" s="440"/>
      <c r="AK58" s="440"/>
      <c r="AL58" s="527"/>
      <c r="AM58" s="441" t="str">
        <f>IF(COUNTIF(AM14:AM46,"KV")=0,"",COUNTIF(AM14:AM46,"KV"))</f>
        <v/>
      </c>
      <c r="AN58" s="439"/>
      <c r="AO58" s="440"/>
      <c r="AP58" s="440"/>
      <c r="AQ58" s="440"/>
      <c r="AR58" s="527"/>
      <c r="AS58" s="441" t="str">
        <f>IF(COUNTIF(AS14:AS46,"KV")=0,"",COUNTIF(AS14:AS46,"KV"))</f>
        <v/>
      </c>
      <c r="AT58" s="439"/>
      <c r="AU58" s="440"/>
      <c r="AV58" s="440"/>
      <c r="AW58" s="440"/>
      <c r="AX58" s="527"/>
      <c r="AY58" s="441" t="str">
        <f>IF(COUNTIF(AY14:AY46,"KV")=0,"",COUNTIF(AY14:AY46,"KV"))</f>
        <v/>
      </c>
      <c r="AZ58" s="442"/>
      <c r="BA58" s="440"/>
      <c r="BB58" s="440"/>
      <c r="BC58" s="440"/>
      <c r="BD58" s="527"/>
      <c r="BE58" s="443" t="str">
        <f t="shared" si="46"/>
        <v/>
      </c>
    </row>
    <row r="59" spans="1:59" ht="15.75" customHeight="1" x14ac:dyDescent="0.3">
      <c r="A59" s="234"/>
      <c r="B59" s="437"/>
      <c r="C59" s="438" t="s">
        <v>228</v>
      </c>
      <c r="D59" s="450"/>
      <c r="E59" s="451"/>
      <c r="F59" s="451"/>
      <c r="G59" s="451"/>
      <c r="H59" s="571"/>
      <c r="I59" s="441" t="str">
        <f>IF(COUNTIF(I14:I46,"SZG")=0,"",COUNTIF(I14:I46,"SZG"))</f>
        <v/>
      </c>
      <c r="J59" s="450"/>
      <c r="K59" s="451"/>
      <c r="L59" s="451"/>
      <c r="M59" s="451"/>
      <c r="N59" s="571"/>
      <c r="O59" s="441" t="str">
        <f>IF(COUNTIF(O14:O46,"SZG")=0,"",COUNTIF(O14:O46,"SZG"))</f>
        <v/>
      </c>
      <c r="P59" s="450"/>
      <c r="Q59" s="451"/>
      <c r="R59" s="451"/>
      <c r="S59" s="451"/>
      <c r="T59" s="571"/>
      <c r="U59" s="441" t="str">
        <f>IF(COUNTIF(U14:U46,"SZG")=0,"",COUNTIF(U14:U46,"SZG"))</f>
        <v/>
      </c>
      <c r="V59" s="450"/>
      <c r="W59" s="451"/>
      <c r="X59" s="451"/>
      <c r="Y59" s="451"/>
      <c r="Z59" s="571"/>
      <c r="AA59" s="441" t="str">
        <f>IF(COUNTIF(AA14:AA46,"SZG")=0,"",COUNTIF(AA14:AA46,"SZG"))</f>
        <v/>
      </c>
      <c r="AB59" s="450"/>
      <c r="AC59" s="451"/>
      <c r="AD59" s="451"/>
      <c r="AE59" s="451"/>
      <c r="AF59" s="571"/>
      <c r="AG59" s="441" t="str">
        <f>IF(COUNTIF(AG14:AG46,"SZG")=0,"",COUNTIF(AG14:AG46,"SZG"))</f>
        <v/>
      </c>
      <c r="AH59" s="450"/>
      <c r="AI59" s="451"/>
      <c r="AJ59" s="451"/>
      <c r="AK59" s="451"/>
      <c r="AL59" s="571"/>
      <c r="AM59" s="441" t="str">
        <f>IF(COUNTIF(AM14:AM46,"SZG")=0,"",COUNTIF(AM14:AM46,"SZG"))</f>
        <v/>
      </c>
      <c r="AN59" s="450"/>
      <c r="AO59" s="451"/>
      <c r="AP59" s="451"/>
      <c r="AQ59" s="451"/>
      <c r="AR59" s="571"/>
      <c r="AS59" s="441" t="str">
        <f>IF(COUNTIF(AS14:AS46,"SZG")=0,"",COUNTIF(AS14:AS46,"SZG"))</f>
        <v/>
      </c>
      <c r="AT59" s="450"/>
      <c r="AU59" s="451"/>
      <c r="AV59" s="451"/>
      <c r="AW59" s="451"/>
      <c r="AX59" s="571"/>
      <c r="AY59" s="441" t="str">
        <f>IF(COUNTIF(AY14:AY46,"SZG")=0,"",COUNTIF(AY14:AY46,"SZG"))</f>
        <v/>
      </c>
      <c r="AZ59" s="442"/>
      <c r="BA59" s="440"/>
      <c r="BB59" s="440"/>
      <c r="BC59" s="440"/>
      <c r="BD59" s="527"/>
      <c r="BE59" s="443" t="str">
        <f t="shared" si="46"/>
        <v/>
      </c>
    </row>
    <row r="60" spans="1:59" ht="15.75" customHeight="1" x14ac:dyDescent="0.3">
      <c r="A60" s="234"/>
      <c r="B60" s="437"/>
      <c r="C60" s="438" t="s">
        <v>229</v>
      </c>
      <c r="D60" s="450"/>
      <c r="E60" s="451"/>
      <c r="F60" s="451"/>
      <c r="G60" s="451"/>
      <c r="H60" s="571"/>
      <c r="I60" s="441" t="str">
        <f>IF(COUNTIF(I14:I46,"ZV")=0,"",COUNTIF(I14:I46,"ZV"))</f>
        <v/>
      </c>
      <c r="J60" s="450"/>
      <c r="K60" s="451"/>
      <c r="L60" s="451"/>
      <c r="M60" s="451"/>
      <c r="N60" s="571"/>
      <c r="O60" s="441" t="str">
        <f>IF(COUNTIF(O14:O46,"ZV")=0,"",COUNTIF(O14:O46,"ZV"))</f>
        <v/>
      </c>
      <c r="P60" s="450"/>
      <c r="Q60" s="451"/>
      <c r="R60" s="451"/>
      <c r="S60" s="451"/>
      <c r="T60" s="571"/>
      <c r="U60" s="441" t="str">
        <f>IF(COUNTIF(U14:U46,"ZV")=0,"",COUNTIF(U14:U46,"ZV"))</f>
        <v/>
      </c>
      <c r="V60" s="450"/>
      <c r="W60" s="451"/>
      <c r="X60" s="451"/>
      <c r="Y60" s="451"/>
      <c r="Z60" s="571"/>
      <c r="AA60" s="441" t="str">
        <f>IF(COUNTIF(AA14:AA46,"ZV")=0,"",COUNTIF(AA14:AA46,"ZV"))</f>
        <v/>
      </c>
      <c r="AB60" s="450"/>
      <c r="AC60" s="451"/>
      <c r="AD60" s="451"/>
      <c r="AE60" s="451"/>
      <c r="AF60" s="571"/>
      <c r="AG60" s="441" t="str">
        <f>IF(COUNTIF(AG14:AG46,"ZV")=0,"",COUNTIF(AG14:AG46,"ZV"))</f>
        <v/>
      </c>
      <c r="AH60" s="450"/>
      <c r="AI60" s="451"/>
      <c r="AJ60" s="451"/>
      <c r="AK60" s="451"/>
      <c r="AL60" s="571"/>
      <c r="AM60" s="441" t="str">
        <f>IF(COUNTIF(AM14:AM46,"ZV")=0,"",COUNTIF(AM14:AM46,"ZV"))</f>
        <v/>
      </c>
      <c r="AN60" s="450"/>
      <c r="AO60" s="451"/>
      <c r="AP60" s="451"/>
      <c r="AQ60" s="451"/>
      <c r="AR60" s="571"/>
      <c r="AS60" s="441" t="str">
        <f>IF(COUNTIF(AS14:AS46,"ZV")=0,"",COUNTIF(AS14:AS46,"ZV"))</f>
        <v/>
      </c>
      <c r="AT60" s="450"/>
      <c r="AU60" s="451"/>
      <c r="AV60" s="451"/>
      <c r="AW60" s="451"/>
      <c r="AX60" s="571"/>
      <c r="AY60" s="441" t="str">
        <f>IF(COUNTIF(AY14:AY46,"ZV")=0,"",COUNTIF(AY14:AY46,"ZV"))</f>
        <v/>
      </c>
      <c r="AZ60" s="442"/>
      <c r="BA60" s="440"/>
      <c r="BB60" s="440"/>
      <c r="BC60" s="440"/>
      <c r="BD60" s="527"/>
      <c r="BE60" s="443" t="str">
        <f t="shared" si="46"/>
        <v/>
      </c>
    </row>
    <row r="61" spans="1:59" ht="15.75" customHeight="1" thickBot="1" x14ac:dyDescent="0.35">
      <c r="A61" s="452"/>
      <c r="B61" s="453"/>
      <c r="C61" s="454" t="s">
        <v>230</v>
      </c>
      <c r="D61" s="455"/>
      <c r="E61" s="456"/>
      <c r="F61" s="456"/>
      <c r="G61" s="456"/>
      <c r="H61" s="457"/>
      <c r="I61" s="458" t="str">
        <f>IF(SUM(I49:I60)=0,"",SUM(I49:I60))</f>
        <v/>
      </c>
      <c r="J61" s="455"/>
      <c r="K61" s="456"/>
      <c r="L61" s="456"/>
      <c r="M61" s="456"/>
      <c r="N61" s="457"/>
      <c r="O61" s="458" t="str">
        <f>IF(SUM(O49:O60)=0,"",SUM(O49:O60))</f>
        <v/>
      </c>
      <c r="P61" s="455"/>
      <c r="Q61" s="456"/>
      <c r="R61" s="456"/>
      <c r="S61" s="456"/>
      <c r="T61" s="457"/>
      <c r="U61" s="458">
        <f>IF(SUM(U49:U60)=0,"",SUM(U49:U60))</f>
        <v>1</v>
      </c>
      <c r="V61" s="455"/>
      <c r="W61" s="456"/>
      <c r="X61" s="456"/>
      <c r="Y61" s="456"/>
      <c r="Z61" s="457"/>
      <c r="AA61" s="458">
        <f>IF(SUM(AA49:AA60)=0,"",SUM(AA49:AA60))</f>
        <v>3</v>
      </c>
      <c r="AB61" s="455"/>
      <c r="AC61" s="456"/>
      <c r="AD61" s="456"/>
      <c r="AE61" s="456"/>
      <c r="AF61" s="457"/>
      <c r="AG61" s="458">
        <f>IF(SUM(AG49:AG60)=0,"",SUM(AG49:AG60))</f>
        <v>6</v>
      </c>
      <c r="AH61" s="455"/>
      <c r="AI61" s="456"/>
      <c r="AJ61" s="456"/>
      <c r="AK61" s="456"/>
      <c r="AL61" s="457"/>
      <c r="AM61" s="458">
        <f>IF(SUM(AM49:AM60)=0,"",SUM(AM49:AM60))</f>
        <v>6</v>
      </c>
      <c r="AN61" s="455"/>
      <c r="AO61" s="456"/>
      <c r="AP61" s="456"/>
      <c r="AQ61" s="456"/>
      <c r="AR61" s="457"/>
      <c r="AS61" s="458">
        <f>IF(SUM(AS49:AS60)=0,"",SUM(AS49:AS60))</f>
        <v>6</v>
      </c>
      <c r="AT61" s="455"/>
      <c r="AU61" s="456"/>
      <c r="AV61" s="456"/>
      <c r="AW61" s="456"/>
      <c r="AX61" s="457"/>
      <c r="AY61" s="458">
        <f>IF(SUM(AY49:AY60)=0,"",SUM(AY49:AY60))</f>
        <v>1</v>
      </c>
      <c r="AZ61" s="459"/>
      <c r="BA61" s="456"/>
      <c r="BB61" s="456"/>
      <c r="BC61" s="456"/>
      <c r="BD61" s="457"/>
      <c r="BE61" s="460">
        <f t="shared" si="46"/>
        <v>23</v>
      </c>
    </row>
    <row r="62" spans="1:59" ht="15.75" customHeight="1" thickTop="1" x14ac:dyDescent="0.3">
      <c r="B62" s="112"/>
      <c r="C62" s="112"/>
    </row>
    <row r="63" spans="1:59" ht="15.75" customHeight="1" x14ac:dyDescent="0.3">
      <c r="B63" s="112"/>
      <c r="C63" s="112"/>
    </row>
    <row r="64" spans="1:59" ht="15.75" customHeight="1" x14ac:dyDescent="0.3">
      <c r="B64" s="112"/>
      <c r="C64" s="112"/>
    </row>
    <row r="65" spans="2:3" ht="15.75" customHeight="1" x14ac:dyDescent="0.3">
      <c r="B65" s="112"/>
      <c r="C65" s="112"/>
    </row>
    <row r="66" spans="2:3" ht="15.75" customHeight="1" x14ac:dyDescent="0.3">
      <c r="B66" s="112"/>
      <c r="C66" s="112"/>
    </row>
    <row r="67" spans="2:3" ht="15.75" customHeight="1" x14ac:dyDescent="0.3">
      <c r="B67" s="112"/>
      <c r="C67" s="112"/>
    </row>
    <row r="68" spans="2:3" ht="15.75" customHeight="1" x14ac:dyDescent="0.3">
      <c r="B68" s="112"/>
      <c r="C68" s="112"/>
    </row>
    <row r="69" spans="2:3" ht="15.75" customHeight="1" x14ac:dyDescent="0.3">
      <c r="B69" s="112"/>
      <c r="C69" s="112"/>
    </row>
    <row r="70" spans="2:3" ht="15.75" customHeight="1" x14ac:dyDescent="0.3">
      <c r="B70" s="112"/>
      <c r="C70" s="112"/>
    </row>
    <row r="71" spans="2:3" ht="15.75" customHeight="1" x14ac:dyDescent="0.3">
      <c r="B71" s="112"/>
      <c r="C71" s="112"/>
    </row>
    <row r="72" spans="2:3" ht="15.75" customHeight="1" x14ac:dyDescent="0.3">
      <c r="B72" s="112"/>
      <c r="C72" s="112"/>
    </row>
    <row r="73" spans="2:3" ht="15.75" customHeight="1" x14ac:dyDescent="0.3">
      <c r="B73" s="112"/>
      <c r="C73" s="112"/>
    </row>
    <row r="74" spans="2:3" ht="15.75" customHeight="1" x14ac:dyDescent="0.3">
      <c r="B74" s="112"/>
      <c r="C74" s="112"/>
    </row>
    <row r="75" spans="2:3" ht="15.75" customHeight="1" x14ac:dyDescent="0.3">
      <c r="B75" s="112"/>
      <c r="C75" s="112"/>
    </row>
    <row r="76" spans="2:3" ht="15.75" customHeight="1" x14ac:dyDescent="0.3">
      <c r="B76" s="112"/>
      <c r="C76" s="112"/>
    </row>
    <row r="77" spans="2:3" ht="15.75" customHeight="1" x14ac:dyDescent="0.3">
      <c r="B77" s="112"/>
      <c r="C77" s="112"/>
    </row>
    <row r="78" spans="2:3" ht="15.75" customHeight="1" x14ac:dyDescent="0.3">
      <c r="B78" s="112"/>
      <c r="C78" s="112"/>
    </row>
    <row r="79" spans="2:3" ht="15.75" customHeight="1" x14ac:dyDescent="0.3">
      <c r="B79" s="112"/>
      <c r="C79" s="112"/>
    </row>
    <row r="80" spans="2:3" ht="15.75" customHeight="1" x14ac:dyDescent="0.3">
      <c r="B80" s="112"/>
      <c r="C80" s="112"/>
    </row>
    <row r="81" spans="2:3" ht="15.75" customHeight="1" x14ac:dyDescent="0.3">
      <c r="B81" s="112"/>
      <c r="C81" s="112"/>
    </row>
    <row r="82" spans="2:3" ht="15.75" customHeight="1" x14ac:dyDescent="0.3">
      <c r="B82" s="112"/>
      <c r="C82" s="112"/>
    </row>
    <row r="83" spans="2:3" ht="15.75" customHeight="1" x14ac:dyDescent="0.3">
      <c r="B83" s="112"/>
      <c r="C83" s="112"/>
    </row>
    <row r="84" spans="2:3" ht="15.75" customHeight="1" x14ac:dyDescent="0.3">
      <c r="B84" s="112"/>
      <c r="C84" s="112"/>
    </row>
    <row r="85" spans="2:3" ht="15.75" customHeight="1" x14ac:dyDescent="0.3">
      <c r="B85" s="112"/>
      <c r="C85" s="112"/>
    </row>
    <row r="86" spans="2:3" ht="15.75" customHeight="1" x14ac:dyDescent="0.3">
      <c r="B86" s="112"/>
      <c r="C86" s="112"/>
    </row>
    <row r="87" spans="2:3" ht="15.75" customHeight="1" x14ac:dyDescent="0.3">
      <c r="B87" s="112"/>
      <c r="C87" s="112"/>
    </row>
    <row r="88" spans="2:3" ht="15.75" customHeight="1" x14ac:dyDescent="0.3">
      <c r="B88" s="112"/>
      <c r="C88" s="112"/>
    </row>
    <row r="89" spans="2:3" ht="15.75" customHeight="1" x14ac:dyDescent="0.3">
      <c r="B89" s="112"/>
      <c r="C89" s="112"/>
    </row>
    <row r="90" spans="2:3" ht="15.75" customHeight="1" x14ac:dyDescent="0.3">
      <c r="B90" s="112"/>
      <c r="C90" s="112"/>
    </row>
    <row r="91" spans="2:3" ht="15.75" customHeight="1" x14ac:dyDescent="0.3">
      <c r="B91" s="112"/>
      <c r="C91" s="112"/>
    </row>
    <row r="92" spans="2:3" ht="15.75" customHeight="1" x14ac:dyDescent="0.3">
      <c r="B92" s="112"/>
      <c r="C92" s="112"/>
    </row>
    <row r="93" spans="2:3" ht="15.75" customHeight="1" x14ac:dyDescent="0.3">
      <c r="B93" s="112"/>
      <c r="C93" s="112"/>
    </row>
    <row r="94" spans="2:3" ht="15.75" customHeight="1" x14ac:dyDescent="0.3">
      <c r="B94" s="112"/>
      <c r="C94" s="112"/>
    </row>
    <row r="95" spans="2:3" ht="15.75" customHeight="1" x14ac:dyDescent="0.3">
      <c r="B95" s="112"/>
      <c r="C95" s="112"/>
    </row>
    <row r="96" spans="2:3" ht="15.75" customHeight="1" x14ac:dyDescent="0.3">
      <c r="B96" s="112"/>
      <c r="C96" s="112"/>
    </row>
    <row r="97" spans="2:3" ht="15.75" customHeight="1" x14ac:dyDescent="0.3">
      <c r="B97" s="112"/>
      <c r="C97" s="112"/>
    </row>
    <row r="98" spans="2:3" ht="15.75" customHeight="1" x14ac:dyDescent="0.3">
      <c r="B98" s="112"/>
      <c r="C98" s="112"/>
    </row>
    <row r="99" spans="2:3" ht="15.75" customHeight="1" x14ac:dyDescent="0.3">
      <c r="B99" s="112"/>
      <c r="C99" s="112"/>
    </row>
    <row r="100" spans="2:3" ht="15.75" customHeight="1" x14ac:dyDescent="0.3">
      <c r="B100" s="112"/>
      <c r="C100" s="112"/>
    </row>
    <row r="101" spans="2:3" ht="15.75" customHeight="1" x14ac:dyDescent="0.3">
      <c r="B101" s="112"/>
      <c r="C101" s="112"/>
    </row>
    <row r="102" spans="2:3" ht="15.75" customHeight="1" x14ac:dyDescent="0.3">
      <c r="B102" s="112"/>
      <c r="C102" s="112"/>
    </row>
    <row r="103" spans="2:3" ht="15.75" customHeight="1" x14ac:dyDescent="0.3">
      <c r="B103" s="112"/>
      <c r="C103" s="112"/>
    </row>
    <row r="104" spans="2:3" ht="15.75" customHeight="1" x14ac:dyDescent="0.3">
      <c r="B104" s="112"/>
      <c r="C104" s="112"/>
    </row>
    <row r="105" spans="2:3" ht="15.75" customHeight="1" x14ac:dyDescent="0.3">
      <c r="B105" s="112"/>
      <c r="C105" s="112"/>
    </row>
    <row r="106" spans="2:3" ht="15.75" customHeight="1" x14ac:dyDescent="0.3">
      <c r="B106" s="112"/>
      <c r="C106" s="112"/>
    </row>
    <row r="107" spans="2:3" ht="15.75" customHeight="1" x14ac:dyDescent="0.3">
      <c r="B107" s="112"/>
      <c r="C107" s="112"/>
    </row>
    <row r="108" spans="2:3" ht="15.75" customHeight="1" x14ac:dyDescent="0.3">
      <c r="B108" s="112"/>
      <c r="C108" s="112"/>
    </row>
    <row r="109" spans="2:3" ht="15.75" customHeight="1" x14ac:dyDescent="0.3">
      <c r="B109" s="112"/>
      <c r="C109" s="112"/>
    </row>
    <row r="110" spans="2:3" ht="15.75" customHeight="1" x14ac:dyDescent="0.3">
      <c r="B110" s="112"/>
      <c r="C110" s="112"/>
    </row>
    <row r="111" spans="2:3" ht="15.75" customHeight="1" x14ac:dyDescent="0.3">
      <c r="B111" s="112"/>
      <c r="C111" s="112"/>
    </row>
    <row r="112" spans="2:3" ht="15.75" customHeight="1" x14ac:dyDescent="0.3">
      <c r="B112" s="112"/>
      <c r="C112" s="112"/>
    </row>
    <row r="113" spans="2:3" ht="15.75" customHeight="1" x14ac:dyDescent="0.3">
      <c r="B113" s="112"/>
      <c r="C113" s="112"/>
    </row>
    <row r="114" spans="2:3" ht="15.75" customHeight="1" x14ac:dyDescent="0.3">
      <c r="B114" s="112"/>
      <c r="C114" s="112"/>
    </row>
    <row r="115" spans="2:3" ht="15.75" customHeight="1" x14ac:dyDescent="0.3">
      <c r="B115" s="112"/>
      <c r="C115" s="112"/>
    </row>
    <row r="116" spans="2:3" ht="15.75" customHeight="1" x14ac:dyDescent="0.3">
      <c r="B116" s="112"/>
      <c r="C116" s="112"/>
    </row>
    <row r="117" spans="2:3" ht="15.75" customHeight="1" x14ac:dyDescent="0.3">
      <c r="B117" s="112"/>
      <c r="C117" s="112"/>
    </row>
    <row r="118" spans="2:3" ht="15.75" customHeight="1" x14ac:dyDescent="0.3">
      <c r="B118" s="112"/>
      <c r="C118" s="112"/>
    </row>
    <row r="119" spans="2:3" ht="15.75" customHeight="1" x14ac:dyDescent="0.3">
      <c r="B119" s="112"/>
      <c r="C119" s="112"/>
    </row>
    <row r="120" spans="2:3" ht="15.75" customHeight="1" x14ac:dyDescent="0.3">
      <c r="B120" s="112"/>
      <c r="C120" s="112"/>
    </row>
    <row r="121" spans="2:3" ht="15.75" customHeight="1" x14ac:dyDescent="0.3">
      <c r="B121" s="112"/>
      <c r="C121" s="112"/>
    </row>
    <row r="122" spans="2:3" ht="15.75" customHeight="1" x14ac:dyDescent="0.3">
      <c r="B122" s="112"/>
      <c r="C122" s="112"/>
    </row>
    <row r="123" spans="2:3" ht="15.75" customHeight="1" x14ac:dyDescent="0.3">
      <c r="B123" s="112"/>
      <c r="C123" s="112"/>
    </row>
    <row r="124" spans="2:3" ht="15.75" customHeight="1" x14ac:dyDescent="0.3">
      <c r="B124" s="112"/>
      <c r="C124" s="112"/>
    </row>
    <row r="125" spans="2:3" ht="15.75" customHeight="1" x14ac:dyDescent="0.3">
      <c r="B125" s="112"/>
      <c r="C125" s="112"/>
    </row>
    <row r="126" spans="2:3" ht="15.75" customHeight="1" x14ac:dyDescent="0.3">
      <c r="B126" s="112"/>
      <c r="C126" s="112"/>
    </row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</sheetData>
  <sheetProtection selectLockedCells="1"/>
  <protectedRanges>
    <protectedRange sqref="C48" name="Tartomány4"/>
    <protectedRange sqref="C60:C61" name="Tartomány4_1_1"/>
  </protectedRanges>
  <mergeCells count="65">
    <mergeCell ref="D43:AA43"/>
    <mergeCell ref="AB43:AY43"/>
    <mergeCell ref="AZ43:BE43"/>
    <mergeCell ref="A47:AA47"/>
    <mergeCell ref="A48:AA48"/>
    <mergeCell ref="BB8:BC8"/>
    <mergeCell ref="BD8:BD9"/>
    <mergeCell ref="BE8:BE9"/>
    <mergeCell ref="D38:AA38"/>
    <mergeCell ref="AB38:AY38"/>
    <mergeCell ref="AZ38:BE38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8"/>
    <mergeCell ref="BG6:BG8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7" orientation="landscape" r:id="rId1"/>
  <headerFooter alignWithMargins="0">
    <oddHeader>&amp;R 1/f. számú melléklet az  Állami légiközlekedési alapképzési szak tantervéhez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  <pageSetUpPr fitToPage="1"/>
  </sheetPr>
  <dimension ref="A1:BG164"/>
  <sheetViews>
    <sheetView view="pageBreakPreview" zoomScaleNormal="85" zoomScaleSheetLayoutView="100" workbookViewId="0">
      <pane xSplit="15" ySplit="8" topLeftCell="AD16" activePane="bottomRight" state="frozen"/>
      <selection pane="topRight" activeCell="P1" sqref="P1"/>
      <selection pane="bottomLeft" activeCell="A9" sqref="A9"/>
      <selection pane="bottomRight" activeCell="W16" sqref="W16"/>
    </sheetView>
  </sheetViews>
  <sheetFormatPr defaultColWidth="10.6640625" defaultRowHeight="15.75" x14ac:dyDescent="0.25"/>
  <cols>
    <col min="1" max="1" width="17.1640625" style="58" customWidth="1"/>
    <col min="2" max="2" width="7.1640625" style="113" customWidth="1"/>
    <col min="3" max="3" width="68.33203125" style="113" bestFit="1" customWidth="1"/>
    <col min="4" max="4" width="5.5" style="27" hidden="1" customWidth="1"/>
    <col min="5" max="5" width="6.83203125" style="27" hidden="1" customWidth="1"/>
    <col min="6" max="6" width="5.5" style="27" hidden="1" customWidth="1"/>
    <col min="7" max="7" width="6.83203125" style="27" hidden="1" customWidth="1"/>
    <col min="8" max="8" width="5.5" style="27" hidden="1" customWidth="1"/>
    <col min="9" max="9" width="5.6640625" style="27" hidden="1" customWidth="1"/>
    <col min="10" max="10" width="5.5" style="27" hidden="1" customWidth="1"/>
    <col min="11" max="11" width="6.83203125" style="27" hidden="1" customWidth="1"/>
    <col min="12" max="12" width="5.5" style="27" hidden="1" customWidth="1"/>
    <col min="13" max="13" width="6.83203125" style="27" hidden="1" customWidth="1"/>
    <col min="14" max="14" width="5.5" style="27" hidden="1" customWidth="1"/>
    <col min="15" max="15" width="5.6640625" style="27" hidden="1" customWidth="1"/>
    <col min="16" max="16" width="5.5" style="27" customWidth="1"/>
    <col min="17" max="17" width="6.83203125" style="27" customWidth="1"/>
    <col min="18" max="18" width="5.5" style="27" customWidth="1"/>
    <col min="19" max="19" width="6.83203125" style="27" customWidth="1"/>
    <col min="20" max="20" width="5.5" style="27" customWidth="1"/>
    <col min="21" max="21" width="5.6640625" style="27" customWidth="1"/>
    <col min="22" max="22" width="5.5" style="27" bestFit="1" customWidth="1"/>
    <col min="23" max="23" width="6.83203125" style="27" customWidth="1"/>
    <col min="24" max="24" width="5.5" style="27" bestFit="1" customWidth="1"/>
    <col min="25" max="25" width="6.83203125" style="27" customWidth="1"/>
    <col min="26" max="26" width="5.5" style="27" customWidth="1"/>
    <col min="27" max="27" width="5.6640625" style="27" bestFit="1" customWidth="1"/>
    <col min="28" max="28" width="5.5" style="27" customWidth="1"/>
    <col min="29" max="29" width="6.83203125" style="27" customWidth="1"/>
    <col min="30" max="30" width="5.5" style="27" customWidth="1"/>
    <col min="31" max="31" width="6.83203125" style="27" customWidth="1"/>
    <col min="32" max="32" width="5.5" style="27" customWidth="1"/>
    <col min="33" max="33" width="5.6640625" style="27" bestFit="1" customWidth="1"/>
    <col min="34" max="34" width="5.5" style="27" customWidth="1"/>
    <col min="35" max="35" width="6.83203125" style="27" customWidth="1"/>
    <col min="36" max="36" width="5.5" style="27" customWidth="1"/>
    <col min="37" max="37" width="6.83203125" style="27" customWidth="1"/>
    <col min="38" max="38" width="5.5" style="27" customWidth="1"/>
    <col min="39" max="39" width="8" style="27" bestFit="1" customWidth="1"/>
    <col min="40" max="40" width="5.5" style="27" bestFit="1" customWidth="1"/>
    <col min="41" max="41" width="6.83203125" style="27" customWidth="1"/>
    <col min="42" max="42" width="5.5" style="27" bestFit="1" customWidth="1"/>
    <col min="43" max="43" width="6.83203125" style="27" customWidth="1"/>
    <col min="44" max="44" width="5.5" style="27" customWidth="1"/>
    <col min="45" max="45" width="8" style="27" bestFit="1" customWidth="1"/>
    <col min="46" max="46" width="5.5" style="27" bestFit="1" customWidth="1"/>
    <col min="47" max="47" width="6.83203125" style="27" customWidth="1"/>
    <col min="48" max="48" width="5.5" style="27" bestFit="1" customWidth="1"/>
    <col min="49" max="49" width="6.83203125" style="27" customWidth="1"/>
    <col min="50" max="50" width="5.5" style="27" customWidth="1"/>
    <col min="51" max="51" width="8" style="27" bestFit="1" customWidth="1"/>
    <col min="52" max="52" width="6.83203125" style="27" bestFit="1" customWidth="1"/>
    <col min="53" max="53" width="11" style="27" bestFit="1" customWidth="1"/>
    <col min="54" max="54" width="6.83203125" style="27" bestFit="1" customWidth="1"/>
    <col min="55" max="55" width="8.1640625" style="27" bestFit="1" customWidth="1"/>
    <col min="56" max="56" width="11.1640625" style="27" bestFit="1" customWidth="1"/>
    <col min="57" max="57" width="9" style="27" customWidth="1"/>
    <col min="58" max="58" width="42.5" style="27" customWidth="1"/>
    <col min="59" max="59" width="39" style="27" customWidth="1"/>
    <col min="60" max="16384" width="10.6640625" style="27"/>
  </cols>
  <sheetData>
    <row r="1" spans="1:59" ht="21.95" customHeight="1" x14ac:dyDescent="0.2">
      <c r="A1" s="895" t="s">
        <v>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  <c r="AF1" s="895"/>
      <c r="AG1" s="895"/>
      <c r="AH1" s="895"/>
      <c r="AI1" s="895"/>
      <c r="AJ1" s="895"/>
      <c r="AK1" s="895"/>
      <c r="AL1" s="895"/>
      <c r="AM1" s="895"/>
      <c r="AN1" s="895"/>
      <c r="AO1" s="895"/>
      <c r="AP1" s="895"/>
      <c r="AQ1" s="895"/>
      <c r="AR1" s="895"/>
      <c r="AS1" s="895"/>
      <c r="AT1" s="895"/>
      <c r="AU1" s="895"/>
      <c r="AV1" s="895"/>
      <c r="AW1" s="895"/>
      <c r="AX1" s="895"/>
      <c r="AY1" s="895"/>
      <c r="AZ1" s="895"/>
      <c r="BA1" s="895"/>
      <c r="BB1" s="895"/>
      <c r="BC1" s="895"/>
      <c r="BD1" s="895"/>
      <c r="BE1" s="895"/>
    </row>
    <row r="2" spans="1:59" ht="21.95" customHeight="1" x14ac:dyDescent="0.2">
      <c r="A2" s="859" t="s">
        <v>1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859"/>
      <c r="Y2" s="859"/>
      <c r="Z2" s="859"/>
      <c r="AA2" s="859"/>
      <c r="AB2" s="859"/>
      <c r="AC2" s="859"/>
      <c r="AD2" s="859"/>
      <c r="AE2" s="859"/>
      <c r="AF2" s="859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59"/>
      <c r="AR2" s="859"/>
      <c r="AS2" s="859"/>
      <c r="AT2" s="859"/>
      <c r="AU2" s="859"/>
      <c r="AV2" s="859"/>
      <c r="AW2" s="859"/>
      <c r="AX2" s="859"/>
      <c r="AY2" s="859"/>
      <c r="AZ2" s="859"/>
      <c r="BA2" s="859"/>
      <c r="BB2" s="859"/>
      <c r="BC2" s="859"/>
      <c r="BD2" s="859"/>
      <c r="BE2" s="859"/>
    </row>
    <row r="3" spans="1:59" ht="23.25" x14ac:dyDescent="0.2">
      <c r="A3" s="860" t="s">
        <v>414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0"/>
      <c r="AI3" s="860"/>
      <c r="AJ3" s="860"/>
      <c r="AK3" s="860"/>
      <c r="AL3" s="860"/>
      <c r="AM3" s="860"/>
      <c r="AN3" s="860"/>
      <c r="AO3" s="860"/>
      <c r="AP3" s="860"/>
      <c r="AQ3" s="860"/>
      <c r="AR3" s="860"/>
      <c r="AS3" s="860"/>
      <c r="AT3" s="860"/>
      <c r="AU3" s="860"/>
      <c r="AV3" s="860"/>
      <c r="AW3" s="860"/>
      <c r="AX3" s="860"/>
      <c r="AY3" s="860"/>
      <c r="AZ3" s="860"/>
      <c r="BA3" s="860"/>
      <c r="BB3" s="860"/>
      <c r="BC3" s="860"/>
      <c r="BD3" s="860"/>
      <c r="BE3" s="860"/>
    </row>
    <row r="4" spans="1:59" s="28" customFormat="1" ht="23.25" x14ac:dyDescent="0.2">
      <c r="A4" s="860" t="s">
        <v>232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  <c r="AH4" s="860"/>
      <c r="AI4" s="860"/>
      <c r="AJ4" s="860"/>
      <c r="AK4" s="860"/>
      <c r="AL4" s="860"/>
      <c r="AM4" s="860"/>
      <c r="AN4" s="860"/>
      <c r="AO4" s="860"/>
      <c r="AP4" s="860"/>
      <c r="AQ4" s="860"/>
      <c r="AR4" s="860"/>
      <c r="AS4" s="860"/>
      <c r="AT4" s="860"/>
      <c r="AU4" s="860"/>
      <c r="AV4" s="860"/>
      <c r="AW4" s="860"/>
      <c r="AX4" s="860"/>
      <c r="AY4" s="860"/>
      <c r="AZ4" s="860"/>
      <c r="BA4" s="860"/>
      <c r="BB4" s="860"/>
      <c r="BC4" s="860"/>
      <c r="BD4" s="860"/>
      <c r="BE4" s="860"/>
    </row>
    <row r="5" spans="1:59" ht="21.95" customHeight="1" thickBot="1" x14ac:dyDescent="0.25">
      <c r="A5" s="859" t="s">
        <v>233</v>
      </c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  <c r="N5" s="859"/>
      <c r="O5" s="859"/>
      <c r="P5" s="859"/>
      <c r="Q5" s="859"/>
      <c r="R5" s="859"/>
      <c r="S5" s="859"/>
      <c r="T5" s="859"/>
      <c r="U5" s="859"/>
      <c r="V5" s="859"/>
      <c r="W5" s="859"/>
      <c r="X5" s="859"/>
      <c r="Y5" s="859"/>
      <c r="Z5" s="859"/>
      <c r="AA5" s="859"/>
      <c r="AB5" s="859"/>
      <c r="AC5" s="859"/>
      <c r="AD5" s="859"/>
      <c r="AE5" s="859"/>
      <c r="AF5" s="859"/>
      <c r="AG5" s="859"/>
      <c r="AH5" s="859"/>
      <c r="AI5" s="859"/>
      <c r="AJ5" s="859"/>
      <c r="AK5" s="859"/>
      <c r="AL5" s="859"/>
      <c r="AM5" s="859"/>
      <c r="AN5" s="859"/>
      <c r="AO5" s="859"/>
      <c r="AP5" s="859"/>
      <c r="AQ5" s="859"/>
      <c r="AR5" s="859"/>
      <c r="AS5" s="859"/>
      <c r="AT5" s="859"/>
      <c r="AU5" s="859"/>
      <c r="AV5" s="859"/>
      <c r="AW5" s="859"/>
      <c r="AX5" s="859"/>
      <c r="AY5" s="859"/>
      <c r="AZ5" s="859"/>
      <c r="BA5" s="859"/>
      <c r="BB5" s="859"/>
      <c r="BC5" s="859"/>
      <c r="BD5" s="859"/>
      <c r="BE5" s="859"/>
      <c r="BF5" s="28"/>
      <c r="BG5" s="28"/>
    </row>
    <row r="6" spans="1:59" ht="15.95" customHeight="1" thickTop="1" thickBot="1" x14ac:dyDescent="0.25">
      <c r="A6" s="874" t="s">
        <v>4</v>
      </c>
      <c r="B6" s="877" t="s">
        <v>5</v>
      </c>
      <c r="C6" s="880" t="s">
        <v>6</v>
      </c>
      <c r="D6" s="883" t="s">
        <v>7</v>
      </c>
      <c r="E6" s="884"/>
      <c r="F6" s="884"/>
      <c r="G6" s="884"/>
      <c r="H6" s="884"/>
      <c r="I6" s="884"/>
      <c r="J6" s="884"/>
      <c r="K6" s="884"/>
      <c r="L6" s="884"/>
      <c r="M6" s="884"/>
      <c r="N6" s="884"/>
      <c r="O6" s="884"/>
      <c r="P6" s="884"/>
      <c r="Q6" s="884"/>
      <c r="R6" s="884"/>
      <c r="S6" s="884"/>
      <c r="T6" s="884"/>
      <c r="U6" s="884"/>
      <c r="V6" s="884"/>
      <c r="W6" s="884"/>
      <c r="X6" s="884"/>
      <c r="Y6" s="884"/>
      <c r="Z6" s="884"/>
      <c r="AA6" s="884"/>
      <c r="AB6" s="883" t="s">
        <v>7</v>
      </c>
      <c r="AC6" s="884"/>
      <c r="AD6" s="884"/>
      <c r="AE6" s="884"/>
      <c r="AF6" s="884"/>
      <c r="AG6" s="884"/>
      <c r="AH6" s="884"/>
      <c r="AI6" s="884"/>
      <c r="AJ6" s="884"/>
      <c r="AK6" s="884"/>
      <c r="AL6" s="884"/>
      <c r="AM6" s="884"/>
      <c r="AN6" s="884"/>
      <c r="AO6" s="884"/>
      <c r="AP6" s="884"/>
      <c r="AQ6" s="884"/>
      <c r="AR6" s="884"/>
      <c r="AS6" s="884"/>
      <c r="AT6" s="884"/>
      <c r="AU6" s="884"/>
      <c r="AV6" s="884"/>
      <c r="AW6" s="884"/>
      <c r="AX6" s="884"/>
      <c r="AY6" s="884"/>
      <c r="AZ6" s="896" t="s">
        <v>8</v>
      </c>
      <c r="BA6" s="897"/>
      <c r="BB6" s="897"/>
      <c r="BC6" s="897"/>
      <c r="BD6" s="897"/>
      <c r="BE6" s="898"/>
      <c r="BF6" s="989" t="s">
        <v>9</v>
      </c>
      <c r="BG6" s="992" t="s">
        <v>10</v>
      </c>
    </row>
    <row r="7" spans="1:59" ht="15.95" customHeight="1" x14ac:dyDescent="0.2">
      <c r="A7" s="875"/>
      <c r="B7" s="878"/>
      <c r="C7" s="881"/>
      <c r="D7" s="908" t="s">
        <v>11</v>
      </c>
      <c r="E7" s="909"/>
      <c r="F7" s="909"/>
      <c r="G7" s="909"/>
      <c r="H7" s="909"/>
      <c r="I7" s="910"/>
      <c r="J7" s="911" t="s">
        <v>12</v>
      </c>
      <c r="K7" s="909"/>
      <c r="L7" s="909"/>
      <c r="M7" s="909"/>
      <c r="N7" s="909"/>
      <c r="O7" s="912"/>
      <c r="P7" s="908" t="s">
        <v>13</v>
      </c>
      <c r="Q7" s="909"/>
      <c r="R7" s="909"/>
      <c r="S7" s="909"/>
      <c r="T7" s="909"/>
      <c r="U7" s="910"/>
      <c r="V7" s="908" t="s">
        <v>14</v>
      </c>
      <c r="W7" s="909"/>
      <c r="X7" s="909"/>
      <c r="Y7" s="909"/>
      <c r="Z7" s="909"/>
      <c r="AA7" s="910"/>
      <c r="AB7" s="911" t="s">
        <v>15</v>
      </c>
      <c r="AC7" s="909"/>
      <c r="AD7" s="909"/>
      <c r="AE7" s="909"/>
      <c r="AF7" s="909"/>
      <c r="AG7" s="910"/>
      <c r="AH7" s="911" t="s">
        <v>16</v>
      </c>
      <c r="AI7" s="909"/>
      <c r="AJ7" s="909"/>
      <c r="AK7" s="909"/>
      <c r="AL7" s="909"/>
      <c r="AM7" s="912"/>
      <c r="AN7" s="908" t="s">
        <v>17</v>
      </c>
      <c r="AO7" s="909"/>
      <c r="AP7" s="909"/>
      <c r="AQ7" s="909"/>
      <c r="AR7" s="909"/>
      <c r="AS7" s="910"/>
      <c r="AT7" s="911" t="s">
        <v>18</v>
      </c>
      <c r="AU7" s="909"/>
      <c r="AV7" s="909"/>
      <c r="AW7" s="909"/>
      <c r="AX7" s="909"/>
      <c r="AY7" s="910"/>
      <c r="AZ7" s="899"/>
      <c r="BA7" s="900"/>
      <c r="BB7" s="900"/>
      <c r="BC7" s="900"/>
      <c r="BD7" s="900"/>
      <c r="BE7" s="901"/>
      <c r="BF7" s="990"/>
      <c r="BG7" s="993"/>
    </row>
    <row r="8" spans="1:59" ht="15.95" customHeight="1" x14ac:dyDescent="0.2">
      <c r="A8" s="875"/>
      <c r="B8" s="878"/>
      <c r="C8" s="881"/>
      <c r="D8" s="963" t="s">
        <v>19</v>
      </c>
      <c r="E8" s="941"/>
      <c r="F8" s="942" t="s">
        <v>20</v>
      </c>
      <c r="G8" s="941"/>
      <c r="H8" s="943" t="s">
        <v>21</v>
      </c>
      <c r="I8" s="964" t="s">
        <v>234</v>
      </c>
      <c r="J8" s="940" t="s">
        <v>19</v>
      </c>
      <c r="K8" s="941"/>
      <c r="L8" s="942" t="s">
        <v>20</v>
      </c>
      <c r="M8" s="941"/>
      <c r="N8" s="943" t="s">
        <v>21</v>
      </c>
      <c r="O8" s="944" t="s">
        <v>234</v>
      </c>
      <c r="P8" s="963" t="s">
        <v>19</v>
      </c>
      <c r="Q8" s="941"/>
      <c r="R8" s="942" t="s">
        <v>20</v>
      </c>
      <c r="S8" s="941"/>
      <c r="T8" s="943" t="s">
        <v>21</v>
      </c>
      <c r="U8" s="964" t="s">
        <v>234</v>
      </c>
      <c r="V8" s="963" t="s">
        <v>19</v>
      </c>
      <c r="W8" s="941"/>
      <c r="X8" s="942" t="s">
        <v>20</v>
      </c>
      <c r="Y8" s="941"/>
      <c r="Z8" s="943" t="s">
        <v>21</v>
      </c>
      <c r="AA8" s="964" t="s">
        <v>234</v>
      </c>
      <c r="AB8" s="940" t="s">
        <v>19</v>
      </c>
      <c r="AC8" s="941"/>
      <c r="AD8" s="942" t="s">
        <v>20</v>
      </c>
      <c r="AE8" s="941"/>
      <c r="AF8" s="943" t="s">
        <v>21</v>
      </c>
      <c r="AG8" s="964" t="s">
        <v>234</v>
      </c>
      <c r="AH8" s="940" t="s">
        <v>19</v>
      </c>
      <c r="AI8" s="941"/>
      <c r="AJ8" s="942" t="s">
        <v>20</v>
      </c>
      <c r="AK8" s="941"/>
      <c r="AL8" s="943" t="s">
        <v>21</v>
      </c>
      <c r="AM8" s="944" t="s">
        <v>234</v>
      </c>
      <c r="AN8" s="963" t="s">
        <v>19</v>
      </c>
      <c r="AO8" s="941"/>
      <c r="AP8" s="942" t="s">
        <v>20</v>
      </c>
      <c r="AQ8" s="941"/>
      <c r="AR8" s="943" t="s">
        <v>21</v>
      </c>
      <c r="AS8" s="964" t="s">
        <v>234</v>
      </c>
      <c r="AT8" s="940" t="s">
        <v>19</v>
      </c>
      <c r="AU8" s="941"/>
      <c r="AV8" s="942" t="s">
        <v>20</v>
      </c>
      <c r="AW8" s="941"/>
      <c r="AX8" s="943" t="s">
        <v>21</v>
      </c>
      <c r="AY8" s="976" t="s">
        <v>234</v>
      </c>
      <c r="AZ8" s="940" t="s">
        <v>19</v>
      </c>
      <c r="BA8" s="941"/>
      <c r="BB8" s="942" t="s">
        <v>20</v>
      </c>
      <c r="BC8" s="941"/>
      <c r="BD8" s="943" t="s">
        <v>21</v>
      </c>
      <c r="BE8" s="953" t="s">
        <v>24</v>
      </c>
      <c r="BF8" s="991"/>
      <c r="BG8" s="994"/>
    </row>
    <row r="9" spans="1:59" s="34" customFormat="1" ht="80.099999999999994" customHeight="1" thickBot="1" x14ac:dyDescent="0.3">
      <c r="A9" s="876"/>
      <c r="B9" s="879"/>
      <c r="C9" s="882"/>
      <c r="D9" s="29" t="s">
        <v>235</v>
      </c>
      <c r="E9" s="159" t="s">
        <v>236</v>
      </c>
      <c r="F9" s="160" t="s">
        <v>235</v>
      </c>
      <c r="G9" s="159" t="s">
        <v>236</v>
      </c>
      <c r="H9" s="889"/>
      <c r="I9" s="894"/>
      <c r="J9" s="161" t="s">
        <v>235</v>
      </c>
      <c r="K9" s="159" t="s">
        <v>236</v>
      </c>
      <c r="L9" s="160" t="s">
        <v>235</v>
      </c>
      <c r="M9" s="159" t="s">
        <v>236</v>
      </c>
      <c r="N9" s="889"/>
      <c r="O9" s="891"/>
      <c r="P9" s="29" t="s">
        <v>235</v>
      </c>
      <c r="Q9" s="159" t="s">
        <v>236</v>
      </c>
      <c r="R9" s="160" t="s">
        <v>235</v>
      </c>
      <c r="S9" s="159" t="s">
        <v>236</v>
      </c>
      <c r="T9" s="889"/>
      <c r="U9" s="894"/>
      <c r="V9" s="29" t="s">
        <v>235</v>
      </c>
      <c r="W9" s="159" t="s">
        <v>236</v>
      </c>
      <c r="X9" s="160" t="s">
        <v>235</v>
      </c>
      <c r="Y9" s="159" t="s">
        <v>236</v>
      </c>
      <c r="Z9" s="889"/>
      <c r="AA9" s="894"/>
      <c r="AB9" s="161" t="s">
        <v>235</v>
      </c>
      <c r="AC9" s="159" t="s">
        <v>236</v>
      </c>
      <c r="AD9" s="160" t="s">
        <v>235</v>
      </c>
      <c r="AE9" s="159" t="s">
        <v>236</v>
      </c>
      <c r="AF9" s="889"/>
      <c r="AG9" s="894"/>
      <c r="AH9" s="161" t="s">
        <v>235</v>
      </c>
      <c r="AI9" s="159" t="s">
        <v>236</v>
      </c>
      <c r="AJ9" s="160" t="s">
        <v>235</v>
      </c>
      <c r="AK9" s="159" t="s">
        <v>236</v>
      </c>
      <c r="AL9" s="889"/>
      <c r="AM9" s="891"/>
      <c r="AN9" s="29" t="s">
        <v>235</v>
      </c>
      <c r="AO9" s="159" t="s">
        <v>236</v>
      </c>
      <c r="AP9" s="160" t="s">
        <v>235</v>
      </c>
      <c r="AQ9" s="159" t="s">
        <v>236</v>
      </c>
      <c r="AR9" s="889"/>
      <c r="AS9" s="894"/>
      <c r="AT9" s="161" t="s">
        <v>235</v>
      </c>
      <c r="AU9" s="159" t="s">
        <v>236</v>
      </c>
      <c r="AV9" s="160" t="s">
        <v>235</v>
      </c>
      <c r="AW9" s="159" t="s">
        <v>236</v>
      </c>
      <c r="AX9" s="889"/>
      <c r="AY9" s="918"/>
      <c r="AZ9" s="161" t="s">
        <v>235</v>
      </c>
      <c r="BA9" s="159" t="s">
        <v>237</v>
      </c>
      <c r="BB9" s="160" t="s">
        <v>235</v>
      </c>
      <c r="BC9" s="159" t="s">
        <v>237</v>
      </c>
      <c r="BD9" s="889"/>
      <c r="BE9" s="914"/>
      <c r="BF9" s="572"/>
      <c r="BG9" s="573"/>
    </row>
    <row r="10" spans="1:59" s="34" customFormat="1" ht="15.75" customHeight="1" thickBot="1" x14ac:dyDescent="0.35">
      <c r="A10" s="30"/>
      <c r="B10" s="31"/>
      <c r="C10" s="32" t="s">
        <v>238</v>
      </c>
      <c r="D10" s="33">
        <f>ÁLK_ALAPOZÓ!D47</f>
        <v>0</v>
      </c>
      <c r="E10" s="33">
        <f>ÁLK_ALAPOZÓ!E47</f>
        <v>0</v>
      </c>
      <c r="F10" s="33">
        <f>ÁLK_ALAPOZÓ!F47</f>
        <v>40</v>
      </c>
      <c r="G10" s="33">
        <f>ÁLK_ALAPOZÓ!G47</f>
        <v>600</v>
      </c>
      <c r="H10" s="33">
        <f>ÁLK_ALAPOZÓ!H47</f>
        <v>27</v>
      </c>
      <c r="I10" s="33" t="str">
        <f>ÁLK_ALAPOZÓ!I47</f>
        <v>x</v>
      </c>
      <c r="J10" s="33">
        <f>ÁLK_ALAPOZÓ!J47</f>
        <v>18</v>
      </c>
      <c r="K10" s="33">
        <f>ÁLK_ALAPOZÓ!K47</f>
        <v>252</v>
      </c>
      <c r="L10" s="33">
        <f>ÁLK_ALAPOZÓ!L47</f>
        <v>15</v>
      </c>
      <c r="M10" s="33">
        <f>ÁLK_ALAPOZÓ!M47</f>
        <v>210</v>
      </c>
      <c r="N10" s="33">
        <f>ÁLK_ALAPOZÓ!N47</f>
        <v>27</v>
      </c>
      <c r="O10" s="33" t="str">
        <f>ÁLK_ALAPOZÓ!O47</f>
        <v>x</v>
      </c>
      <c r="P10" s="33">
        <f>ÁLK_ALAPOZÓ!P47</f>
        <v>9</v>
      </c>
      <c r="Q10" s="33">
        <f>ÁLK_ALAPOZÓ!Q47</f>
        <v>126</v>
      </c>
      <c r="R10" s="33">
        <f>ÁLK_ALAPOZÓ!R47</f>
        <v>19</v>
      </c>
      <c r="S10" s="33">
        <f>ÁLK_ALAPOZÓ!S47</f>
        <v>276</v>
      </c>
      <c r="T10" s="33">
        <f>ÁLK_ALAPOZÓ!T47</f>
        <v>28</v>
      </c>
      <c r="U10" s="33" t="str">
        <f>ÁLK_ALAPOZÓ!U47</f>
        <v>x</v>
      </c>
      <c r="V10" s="33">
        <f>ÁLK_ALAPOZÓ!V47</f>
        <v>5</v>
      </c>
      <c r="W10" s="33">
        <f>ÁLK_ALAPOZÓ!W47</f>
        <v>70</v>
      </c>
      <c r="X10" s="33">
        <f>ÁLK_ALAPOZÓ!X47</f>
        <v>4</v>
      </c>
      <c r="Y10" s="33">
        <f>ÁLK_ALAPOZÓ!Y47</f>
        <v>56</v>
      </c>
      <c r="Z10" s="33">
        <f>ÁLK_ALAPOZÓ!Z47</f>
        <v>11</v>
      </c>
      <c r="AA10" s="33" t="str">
        <f>ÁLK_ALAPOZÓ!AA47</f>
        <v>x</v>
      </c>
      <c r="AB10" s="33">
        <f>ÁLK_ALAPOZÓ!AB47</f>
        <v>3</v>
      </c>
      <c r="AC10" s="33">
        <f>ÁLK_ALAPOZÓ!AC47</f>
        <v>42</v>
      </c>
      <c r="AD10" s="33">
        <f>ÁLK_ALAPOZÓ!AD47</f>
        <v>4</v>
      </c>
      <c r="AE10" s="33">
        <f>ÁLK_ALAPOZÓ!AE47</f>
        <v>56</v>
      </c>
      <c r="AF10" s="33">
        <f>ÁLK_ALAPOZÓ!AF47</f>
        <v>7</v>
      </c>
      <c r="AG10" s="33" t="str">
        <f>ÁLK_ALAPOZÓ!AG47</f>
        <v>x</v>
      </c>
      <c r="AH10" s="33">
        <f>ÁLK_ALAPOZÓ!AH47</f>
        <v>1</v>
      </c>
      <c r="AI10" s="33">
        <f>ÁLK_ALAPOZÓ!AI47</f>
        <v>14</v>
      </c>
      <c r="AJ10" s="33">
        <f>ÁLK_ALAPOZÓ!AJ47</f>
        <v>3</v>
      </c>
      <c r="AK10" s="33">
        <f>ÁLK_ALAPOZÓ!AK47</f>
        <v>42</v>
      </c>
      <c r="AL10" s="33">
        <f>ÁLK_ALAPOZÓ!AL47</f>
        <v>4</v>
      </c>
      <c r="AM10" s="33" t="str">
        <f>ÁLK_ALAPOZÓ!AM47</f>
        <v>x</v>
      </c>
      <c r="AN10" s="33">
        <f>ÁLK_ALAPOZÓ!AN47</f>
        <v>0</v>
      </c>
      <c r="AO10" s="33">
        <f>ÁLK_ALAPOZÓ!AO47</f>
        <v>0</v>
      </c>
      <c r="AP10" s="33">
        <f>ÁLK_ALAPOZÓ!AP47</f>
        <v>2</v>
      </c>
      <c r="AQ10" s="33">
        <f>ÁLK_ALAPOZÓ!AQ47</f>
        <v>28</v>
      </c>
      <c r="AR10" s="33">
        <f>ÁLK_ALAPOZÓ!AR47</f>
        <v>2</v>
      </c>
      <c r="AS10" s="33" t="str">
        <f>ÁLK_ALAPOZÓ!AS47</f>
        <v>x</v>
      </c>
      <c r="AT10" s="33">
        <f>ÁLK_ALAPOZÓ!AT47</f>
        <v>1</v>
      </c>
      <c r="AU10" s="33">
        <f>ÁLK_ALAPOZÓ!AU47</f>
        <v>14</v>
      </c>
      <c r="AV10" s="33">
        <f>ÁLK_ALAPOZÓ!AV47</f>
        <v>1</v>
      </c>
      <c r="AW10" s="33">
        <f>ÁLK_ALAPOZÓ!AW47</f>
        <v>14</v>
      </c>
      <c r="AX10" s="33">
        <f>ÁLK_ALAPOZÓ!AX47</f>
        <v>10</v>
      </c>
      <c r="AY10" s="33" t="str">
        <f>ÁLK_ALAPOZÓ!AY47</f>
        <v>x</v>
      </c>
      <c r="AZ10" s="33">
        <f>ÁLK_ALAPOZÓ!AZ47</f>
        <v>37</v>
      </c>
      <c r="BA10" s="33">
        <f>ÁLK_ALAPOZÓ!BA47</f>
        <v>518</v>
      </c>
      <c r="BB10" s="33">
        <f>ÁLK_ALAPOZÓ!BB47</f>
        <v>88</v>
      </c>
      <c r="BC10" s="33">
        <f>ÁLK_ALAPOZÓ!BC47</f>
        <v>1282</v>
      </c>
      <c r="BD10" s="33">
        <f>ÁLK_ALAPOZÓ!BD47</f>
        <v>116</v>
      </c>
      <c r="BE10" s="33">
        <f>ÁLK_ALAPOZÓ!BE47</f>
        <v>125</v>
      </c>
      <c r="BF10" s="574"/>
      <c r="BG10" s="575"/>
    </row>
    <row r="11" spans="1:59" ht="15.75" customHeight="1" x14ac:dyDescent="0.3">
      <c r="A11" s="35" t="s">
        <v>12</v>
      </c>
      <c r="B11" s="36"/>
      <c r="C11" s="345" t="s">
        <v>239</v>
      </c>
      <c r="D11" s="37"/>
      <c r="E11" s="38"/>
      <c r="F11" s="39"/>
      <c r="G11" s="38"/>
      <c r="H11" s="39"/>
      <c r="I11" s="40"/>
      <c r="J11" s="39"/>
      <c r="K11" s="38"/>
      <c r="L11" s="39"/>
      <c r="M11" s="38"/>
      <c r="N11" s="39"/>
      <c r="O11" s="40"/>
      <c r="P11" s="39"/>
      <c r="Q11" s="38"/>
      <c r="R11" s="39"/>
      <c r="S11" s="38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8"/>
      <c r="AJ11" s="39"/>
      <c r="AK11" s="38"/>
      <c r="AL11" s="39"/>
      <c r="AM11" s="40"/>
      <c r="AN11" s="39"/>
      <c r="AO11" s="38"/>
      <c r="AP11" s="39"/>
      <c r="AQ11" s="38"/>
      <c r="AR11" s="39"/>
      <c r="AS11" s="40"/>
      <c r="AT11" s="39"/>
      <c r="AU11" s="38"/>
      <c r="AV11" s="39"/>
      <c r="AW11" s="38"/>
      <c r="AX11" s="39"/>
      <c r="AY11" s="41"/>
      <c r="AZ11" s="42"/>
      <c r="BA11" s="42"/>
      <c r="BB11" s="42"/>
      <c r="BC11" s="42"/>
      <c r="BD11" s="42"/>
      <c r="BE11" s="158"/>
    </row>
    <row r="12" spans="1:59" s="738" customFormat="1" ht="15.75" customHeight="1" x14ac:dyDescent="0.25">
      <c r="A12" s="235" t="s">
        <v>368</v>
      </c>
      <c r="B12" s="585" t="s">
        <v>29</v>
      </c>
      <c r="C12" s="547" t="s">
        <v>369</v>
      </c>
      <c r="D12" s="576"/>
      <c r="E12" s="577" t="str">
        <f t="shared" ref="E12:E32" si="0">IF(D12*14=0,"",D12*14)</f>
        <v/>
      </c>
      <c r="F12" s="576"/>
      <c r="G12" s="577" t="str">
        <f t="shared" ref="G12:G32" si="1">IF(F12*14=0,"",F12*14)</f>
        <v/>
      </c>
      <c r="H12" s="576"/>
      <c r="I12" s="578"/>
      <c r="J12" s="579"/>
      <c r="K12" s="577" t="str">
        <f t="shared" ref="K12:K32" si="2">IF(J12*14=0,"",J12*14)</f>
        <v/>
      </c>
      <c r="L12" s="576"/>
      <c r="M12" s="577" t="str">
        <f t="shared" ref="M12:M32" si="3">IF(L12*14=0,"",L12*14)</f>
        <v/>
      </c>
      <c r="N12" s="576"/>
      <c r="O12" s="580"/>
      <c r="P12" s="576">
        <v>1</v>
      </c>
      <c r="Q12" s="577">
        <f t="shared" ref="Q12:Q32" si="4">IF(P12*14=0,"",P12*14)</f>
        <v>14</v>
      </c>
      <c r="R12" s="576">
        <v>1</v>
      </c>
      <c r="S12" s="577">
        <f t="shared" ref="S12:S32" si="5">IF(R12*14=0,"",R12*14)</f>
        <v>14</v>
      </c>
      <c r="T12" s="576">
        <v>2</v>
      </c>
      <c r="U12" s="578" t="s">
        <v>31</v>
      </c>
      <c r="V12" s="579"/>
      <c r="W12" s="577" t="str">
        <f t="shared" ref="W12:W32" si="6">IF(V12*14=0,"",V12*14)</f>
        <v/>
      </c>
      <c r="X12" s="576"/>
      <c r="Y12" s="577" t="str">
        <f t="shared" ref="Y12:Y32" si="7">IF(X12*14=0,"",X12*14)</f>
        <v/>
      </c>
      <c r="Z12" s="576"/>
      <c r="AA12" s="580"/>
      <c r="AB12" s="821"/>
      <c r="AC12" s="577" t="str">
        <f t="shared" ref="AC12:AC32" si="8">IF(AB12*14=0,"",AB12*14)</f>
        <v/>
      </c>
      <c r="AD12" s="821"/>
      <c r="AE12" s="577" t="str">
        <f t="shared" ref="AE12:AE32" si="9">IF(AD12*14=0,"",AD12*14)</f>
        <v/>
      </c>
      <c r="AF12" s="576"/>
      <c r="AG12" s="578"/>
      <c r="AH12" s="579"/>
      <c r="AI12" s="577" t="str">
        <f t="shared" ref="AI12:AI32" si="10">IF(AH12*14=0,"",AH12*14)</f>
        <v/>
      </c>
      <c r="AJ12" s="576"/>
      <c r="AK12" s="577" t="str">
        <f t="shared" ref="AK12:AK32" si="11">IF(AJ12*14=0,"",AJ12*14)</f>
        <v/>
      </c>
      <c r="AL12" s="576"/>
      <c r="AM12" s="580"/>
      <c r="AN12" s="579"/>
      <c r="AO12" s="577" t="str">
        <f t="shared" ref="AO12:AO32" si="12">IF(AN12*14=0,"",AN12*14)</f>
        <v/>
      </c>
      <c r="AP12" s="576"/>
      <c r="AQ12" s="577" t="str">
        <f t="shared" ref="AQ12:AQ32" si="13">IF(AP12*14=0,"",AP12*14)</f>
        <v/>
      </c>
      <c r="AR12" s="576"/>
      <c r="AS12" s="580"/>
      <c r="AT12" s="576"/>
      <c r="AU12" s="577" t="str">
        <f t="shared" ref="AU12:AU32" si="14">IF(AT12*14=0,"",AT12*14)</f>
        <v/>
      </c>
      <c r="AV12" s="576"/>
      <c r="AW12" s="577" t="str">
        <f t="shared" ref="AW12:AW32" si="15">IF(AV12*14=0,"",AV12*14)</f>
        <v/>
      </c>
      <c r="AX12" s="576"/>
      <c r="AY12" s="576"/>
      <c r="AZ12" s="581">
        <f t="shared" ref="AZ12:AZ33" si="16">IF(D12+J12+P12+V12+AB12+AH12+AN12+AT12=0,"",D12+J12+P12+V12+AB12+AH12+AN12+AT12)</f>
        <v>1</v>
      </c>
      <c r="BA12" s="577">
        <f t="shared" ref="BA12:BA33" si="17">IF((D12+J12+P12+V12+AB12+AH12+AN12+AT12)*14=0,"",(D12+J12+P12+V12+AB12+AH12+AN12+AT12)*14)</f>
        <v>14</v>
      </c>
      <c r="BB12" s="582">
        <f t="shared" ref="BB12:BB33" si="18">IF(F12+L12+R12+X12+AD12+AJ12+AP12+AV12=0,"",F12+L12+R12+X12+AD12+AJ12+AP12+AV12)</f>
        <v>1</v>
      </c>
      <c r="BC12" s="577">
        <f t="shared" ref="BC12:BC33" si="19">IF((L12+F12+R12+X12+AD12+AJ12+AP12+AV12)*14=0,"",(L12+F12+R12+X12+AD12+AJ12+AP12+AV12)*14)</f>
        <v>14</v>
      </c>
      <c r="BD12" s="582">
        <f t="shared" ref="BD12:BD33" si="20">IF(N12+H12+T12+Z12+AF12+AL12+AR12+AX12=0,"",N12+H12+T12+Z12+AF12+AL12+AR12+AX12)</f>
        <v>2</v>
      </c>
      <c r="BE12" s="427">
        <f t="shared" ref="BE12:BE33" si="21">IF(D12+F12+L12+J12+P12+R12+V12+X12+AB12+AD12+AH12+AJ12+AN12+AP12+AT12+AV12=0,"",D12+F12+L12+J12+P12+R12+V12+X12+AB12+AD12+AH12+AJ12+AN12+AP12+AT12+AV12)</f>
        <v>2</v>
      </c>
      <c r="BF12" s="583" t="s">
        <v>78</v>
      </c>
      <c r="BG12" s="584" t="s">
        <v>101</v>
      </c>
    </row>
    <row r="13" spans="1:59" ht="15.75" customHeight="1" x14ac:dyDescent="0.25">
      <c r="A13" s="235" t="s">
        <v>415</v>
      </c>
      <c r="B13" s="585" t="s">
        <v>29</v>
      </c>
      <c r="C13" s="547" t="s">
        <v>416</v>
      </c>
      <c r="D13" s="576"/>
      <c r="E13" s="577" t="str">
        <f t="shared" si="0"/>
        <v/>
      </c>
      <c r="F13" s="576"/>
      <c r="G13" s="577" t="str">
        <f t="shared" si="1"/>
        <v/>
      </c>
      <c r="H13" s="576"/>
      <c r="I13" s="578"/>
      <c r="J13" s="579"/>
      <c r="K13" s="577" t="str">
        <f t="shared" si="2"/>
        <v/>
      </c>
      <c r="L13" s="576"/>
      <c r="M13" s="577" t="str">
        <f t="shared" si="3"/>
        <v/>
      </c>
      <c r="N13" s="576"/>
      <c r="O13" s="580"/>
      <c r="P13" s="576"/>
      <c r="Q13" s="577" t="str">
        <f t="shared" si="4"/>
        <v/>
      </c>
      <c r="R13" s="576"/>
      <c r="S13" s="577" t="str">
        <f t="shared" si="5"/>
        <v/>
      </c>
      <c r="T13" s="576"/>
      <c r="U13" s="578"/>
      <c r="V13" s="579">
        <v>1</v>
      </c>
      <c r="W13" s="577">
        <f t="shared" si="6"/>
        <v>14</v>
      </c>
      <c r="X13" s="576">
        <v>1</v>
      </c>
      <c r="Y13" s="577">
        <f t="shared" si="7"/>
        <v>14</v>
      </c>
      <c r="Z13" s="576">
        <v>3</v>
      </c>
      <c r="AA13" s="580" t="s">
        <v>48</v>
      </c>
      <c r="AB13" s="821"/>
      <c r="AC13" s="577" t="str">
        <f t="shared" si="8"/>
        <v/>
      </c>
      <c r="AD13" s="821"/>
      <c r="AE13" s="577" t="str">
        <f t="shared" si="9"/>
        <v/>
      </c>
      <c r="AF13" s="576"/>
      <c r="AG13" s="578"/>
      <c r="AH13" s="579"/>
      <c r="AI13" s="577" t="str">
        <f t="shared" si="10"/>
        <v/>
      </c>
      <c r="AJ13" s="576"/>
      <c r="AK13" s="577" t="str">
        <f t="shared" si="11"/>
        <v/>
      </c>
      <c r="AL13" s="576"/>
      <c r="AM13" s="580"/>
      <c r="AN13" s="579"/>
      <c r="AO13" s="577" t="str">
        <f t="shared" si="12"/>
        <v/>
      </c>
      <c r="AP13" s="576"/>
      <c r="AQ13" s="577" t="str">
        <f t="shared" si="13"/>
        <v/>
      </c>
      <c r="AR13" s="576"/>
      <c r="AS13" s="580"/>
      <c r="AT13" s="576"/>
      <c r="AU13" s="577" t="str">
        <f t="shared" si="14"/>
        <v/>
      </c>
      <c r="AV13" s="576"/>
      <c r="AW13" s="577" t="str">
        <f t="shared" si="15"/>
        <v/>
      </c>
      <c r="AX13" s="576"/>
      <c r="AY13" s="576"/>
      <c r="AZ13" s="581">
        <f t="shared" si="16"/>
        <v>1</v>
      </c>
      <c r="BA13" s="577">
        <f t="shared" si="17"/>
        <v>14</v>
      </c>
      <c r="BB13" s="582">
        <f t="shared" si="18"/>
        <v>1</v>
      </c>
      <c r="BC13" s="577">
        <f t="shared" si="19"/>
        <v>14</v>
      </c>
      <c r="BD13" s="582">
        <f t="shared" si="20"/>
        <v>3</v>
      </c>
      <c r="BE13" s="427">
        <f t="shared" si="21"/>
        <v>2</v>
      </c>
      <c r="BF13" s="583" t="s">
        <v>178</v>
      </c>
      <c r="BG13" s="584" t="s">
        <v>372</v>
      </c>
    </row>
    <row r="14" spans="1:59" ht="15.75" customHeight="1" x14ac:dyDescent="0.25">
      <c r="A14" s="235" t="s">
        <v>373</v>
      </c>
      <c r="B14" s="585" t="s">
        <v>29</v>
      </c>
      <c r="C14" s="547" t="s">
        <v>374</v>
      </c>
      <c r="D14" s="576"/>
      <c r="E14" s="577" t="str">
        <f t="shared" si="0"/>
        <v/>
      </c>
      <c r="F14" s="576"/>
      <c r="G14" s="577" t="str">
        <f t="shared" si="1"/>
        <v/>
      </c>
      <c r="H14" s="576"/>
      <c r="I14" s="578"/>
      <c r="J14" s="579"/>
      <c r="K14" s="577" t="str">
        <f t="shared" si="2"/>
        <v/>
      </c>
      <c r="L14" s="576"/>
      <c r="M14" s="577" t="str">
        <f t="shared" si="3"/>
        <v/>
      </c>
      <c r="N14" s="576"/>
      <c r="O14" s="580"/>
      <c r="P14" s="576"/>
      <c r="Q14" s="577" t="str">
        <f t="shared" si="4"/>
        <v/>
      </c>
      <c r="R14" s="576"/>
      <c r="S14" s="577" t="str">
        <f t="shared" si="5"/>
        <v/>
      </c>
      <c r="T14" s="576"/>
      <c r="U14" s="578"/>
      <c r="V14" s="579">
        <v>3</v>
      </c>
      <c r="W14" s="577">
        <f t="shared" si="6"/>
        <v>42</v>
      </c>
      <c r="X14" s="576">
        <v>2</v>
      </c>
      <c r="Y14" s="577">
        <f t="shared" si="7"/>
        <v>28</v>
      </c>
      <c r="Z14" s="576">
        <v>4</v>
      </c>
      <c r="AA14" s="580" t="s">
        <v>31</v>
      </c>
      <c r="AB14" s="821"/>
      <c r="AC14" s="577" t="str">
        <f t="shared" si="8"/>
        <v/>
      </c>
      <c r="AD14" s="821"/>
      <c r="AE14" s="577" t="str">
        <f t="shared" si="9"/>
        <v/>
      </c>
      <c r="AF14" s="576"/>
      <c r="AG14" s="578"/>
      <c r="AH14" s="579"/>
      <c r="AI14" s="577" t="str">
        <f t="shared" si="10"/>
        <v/>
      </c>
      <c r="AJ14" s="576"/>
      <c r="AK14" s="577" t="str">
        <f t="shared" si="11"/>
        <v/>
      </c>
      <c r="AL14" s="576"/>
      <c r="AM14" s="580"/>
      <c r="AN14" s="579"/>
      <c r="AO14" s="577" t="str">
        <f t="shared" si="12"/>
        <v/>
      </c>
      <c r="AP14" s="576"/>
      <c r="AQ14" s="577" t="str">
        <f t="shared" si="13"/>
        <v/>
      </c>
      <c r="AR14" s="576"/>
      <c r="AS14" s="580"/>
      <c r="AT14" s="576"/>
      <c r="AU14" s="577" t="str">
        <f t="shared" si="14"/>
        <v/>
      </c>
      <c r="AV14" s="576"/>
      <c r="AW14" s="577" t="str">
        <f t="shared" si="15"/>
        <v/>
      </c>
      <c r="AX14" s="576"/>
      <c r="AY14" s="576"/>
      <c r="AZ14" s="581">
        <f t="shared" si="16"/>
        <v>3</v>
      </c>
      <c r="BA14" s="577">
        <f t="shared" si="17"/>
        <v>42</v>
      </c>
      <c r="BB14" s="582">
        <f t="shared" si="18"/>
        <v>2</v>
      </c>
      <c r="BC14" s="577">
        <f t="shared" si="19"/>
        <v>28</v>
      </c>
      <c r="BD14" s="582">
        <f t="shared" si="20"/>
        <v>4</v>
      </c>
      <c r="BE14" s="427">
        <f t="shared" si="21"/>
        <v>5</v>
      </c>
      <c r="BF14" s="583" t="s">
        <v>78</v>
      </c>
      <c r="BG14" s="584" t="s">
        <v>101</v>
      </c>
    </row>
    <row r="15" spans="1:59" s="738" customFormat="1" ht="15.75" customHeight="1" x14ac:dyDescent="0.25">
      <c r="A15" s="235" t="s">
        <v>375</v>
      </c>
      <c r="B15" s="585" t="s">
        <v>29</v>
      </c>
      <c r="C15" s="547" t="s">
        <v>376</v>
      </c>
      <c r="D15" s="576"/>
      <c r="E15" s="577" t="str">
        <f t="shared" si="0"/>
        <v/>
      </c>
      <c r="F15" s="576"/>
      <c r="G15" s="577" t="str">
        <f t="shared" si="1"/>
        <v/>
      </c>
      <c r="H15" s="576"/>
      <c r="I15" s="578"/>
      <c r="J15" s="579"/>
      <c r="K15" s="577" t="str">
        <f t="shared" si="2"/>
        <v/>
      </c>
      <c r="L15" s="576"/>
      <c r="M15" s="577" t="str">
        <f t="shared" si="3"/>
        <v/>
      </c>
      <c r="N15" s="576"/>
      <c r="O15" s="580"/>
      <c r="P15" s="576"/>
      <c r="Q15" s="577" t="str">
        <f t="shared" si="4"/>
        <v/>
      </c>
      <c r="R15" s="576"/>
      <c r="S15" s="577" t="str">
        <f t="shared" si="5"/>
        <v/>
      </c>
      <c r="T15" s="576"/>
      <c r="U15" s="578"/>
      <c r="V15" s="579">
        <v>2</v>
      </c>
      <c r="W15" s="577">
        <f t="shared" si="6"/>
        <v>28</v>
      </c>
      <c r="X15" s="576">
        <v>1</v>
      </c>
      <c r="Y15" s="577">
        <f t="shared" si="7"/>
        <v>14</v>
      </c>
      <c r="Z15" s="576">
        <v>2</v>
      </c>
      <c r="AA15" s="580" t="s">
        <v>31</v>
      </c>
      <c r="AB15" s="821"/>
      <c r="AC15" s="577" t="str">
        <f t="shared" si="8"/>
        <v/>
      </c>
      <c r="AD15" s="821"/>
      <c r="AE15" s="577" t="str">
        <f t="shared" si="9"/>
        <v/>
      </c>
      <c r="AF15" s="576"/>
      <c r="AG15" s="578"/>
      <c r="AH15" s="579"/>
      <c r="AI15" s="577" t="str">
        <f t="shared" si="10"/>
        <v/>
      </c>
      <c r="AJ15" s="576"/>
      <c r="AK15" s="577" t="str">
        <f t="shared" si="11"/>
        <v/>
      </c>
      <c r="AL15" s="576"/>
      <c r="AM15" s="580"/>
      <c r="AN15" s="579"/>
      <c r="AO15" s="577" t="str">
        <f t="shared" si="12"/>
        <v/>
      </c>
      <c r="AP15" s="576"/>
      <c r="AQ15" s="577" t="str">
        <f t="shared" si="13"/>
        <v/>
      </c>
      <c r="AR15" s="576"/>
      <c r="AS15" s="580"/>
      <c r="AT15" s="576"/>
      <c r="AU15" s="577" t="str">
        <f t="shared" si="14"/>
        <v/>
      </c>
      <c r="AV15" s="576"/>
      <c r="AW15" s="577" t="str">
        <f t="shared" si="15"/>
        <v/>
      </c>
      <c r="AX15" s="576"/>
      <c r="AY15" s="576"/>
      <c r="AZ15" s="581">
        <f t="shared" si="16"/>
        <v>2</v>
      </c>
      <c r="BA15" s="577">
        <f t="shared" si="17"/>
        <v>28</v>
      </c>
      <c r="BB15" s="582">
        <f t="shared" si="18"/>
        <v>1</v>
      </c>
      <c r="BC15" s="577">
        <f t="shared" si="19"/>
        <v>14</v>
      </c>
      <c r="BD15" s="582">
        <f t="shared" si="20"/>
        <v>2</v>
      </c>
      <c r="BE15" s="427">
        <f t="shared" si="21"/>
        <v>3</v>
      </c>
      <c r="BF15" s="583" t="s">
        <v>78</v>
      </c>
      <c r="BG15" s="584" t="s">
        <v>101</v>
      </c>
    </row>
    <row r="16" spans="1:59" s="738" customFormat="1" ht="15.75" customHeight="1" x14ac:dyDescent="0.25">
      <c r="A16" s="235" t="s">
        <v>377</v>
      </c>
      <c r="B16" s="585" t="s">
        <v>29</v>
      </c>
      <c r="C16" s="547" t="s">
        <v>378</v>
      </c>
      <c r="D16" s="576"/>
      <c r="E16" s="577" t="str">
        <f t="shared" si="0"/>
        <v/>
      </c>
      <c r="F16" s="576"/>
      <c r="G16" s="577" t="str">
        <f t="shared" si="1"/>
        <v/>
      </c>
      <c r="H16" s="576"/>
      <c r="I16" s="578"/>
      <c r="J16" s="579"/>
      <c r="K16" s="577" t="str">
        <f t="shared" si="2"/>
        <v/>
      </c>
      <c r="L16" s="576"/>
      <c r="M16" s="577" t="str">
        <f t="shared" si="3"/>
        <v/>
      </c>
      <c r="N16" s="576"/>
      <c r="O16" s="580"/>
      <c r="P16" s="576"/>
      <c r="Q16" s="577" t="str">
        <f t="shared" si="4"/>
        <v/>
      </c>
      <c r="R16" s="576"/>
      <c r="S16" s="577" t="str">
        <f t="shared" si="5"/>
        <v/>
      </c>
      <c r="T16" s="576"/>
      <c r="U16" s="578"/>
      <c r="V16" s="579">
        <v>3</v>
      </c>
      <c r="W16" s="577">
        <f t="shared" si="6"/>
        <v>42</v>
      </c>
      <c r="X16" s="576">
        <v>3</v>
      </c>
      <c r="Y16" s="577">
        <f t="shared" si="7"/>
        <v>42</v>
      </c>
      <c r="Z16" s="576">
        <v>7</v>
      </c>
      <c r="AA16" s="580" t="s">
        <v>29</v>
      </c>
      <c r="AB16" s="821"/>
      <c r="AC16" s="577" t="str">
        <f t="shared" si="8"/>
        <v/>
      </c>
      <c r="AD16" s="821"/>
      <c r="AE16" s="577" t="str">
        <f t="shared" si="9"/>
        <v/>
      </c>
      <c r="AF16" s="576"/>
      <c r="AG16" s="578"/>
      <c r="AH16" s="579"/>
      <c r="AI16" s="577" t="str">
        <f t="shared" si="10"/>
        <v/>
      </c>
      <c r="AJ16" s="576"/>
      <c r="AK16" s="577" t="str">
        <f t="shared" si="11"/>
        <v/>
      </c>
      <c r="AL16" s="576"/>
      <c r="AM16" s="580"/>
      <c r="AN16" s="579"/>
      <c r="AO16" s="577" t="str">
        <f t="shared" si="12"/>
        <v/>
      </c>
      <c r="AP16" s="576"/>
      <c r="AQ16" s="577" t="str">
        <f t="shared" si="13"/>
        <v/>
      </c>
      <c r="AR16" s="576"/>
      <c r="AS16" s="580"/>
      <c r="AT16" s="576"/>
      <c r="AU16" s="577" t="str">
        <f t="shared" si="14"/>
        <v/>
      </c>
      <c r="AV16" s="576"/>
      <c r="AW16" s="577" t="str">
        <f t="shared" si="15"/>
        <v/>
      </c>
      <c r="AX16" s="576"/>
      <c r="AY16" s="576"/>
      <c r="AZ16" s="581">
        <f t="shared" si="16"/>
        <v>3</v>
      </c>
      <c r="BA16" s="577">
        <f t="shared" si="17"/>
        <v>42</v>
      </c>
      <c r="BB16" s="582">
        <f t="shared" si="18"/>
        <v>3</v>
      </c>
      <c r="BC16" s="577">
        <f t="shared" si="19"/>
        <v>42</v>
      </c>
      <c r="BD16" s="582">
        <f t="shared" si="20"/>
        <v>7</v>
      </c>
      <c r="BE16" s="427">
        <f t="shared" si="21"/>
        <v>6</v>
      </c>
      <c r="BF16" s="583" t="s">
        <v>178</v>
      </c>
      <c r="BG16" s="584" t="s">
        <v>38</v>
      </c>
    </row>
    <row r="17" spans="1:59" ht="15.75" customHeight="1" x14ac:dyDescent="0.25">
      <c r="A17" s="235" t="s">
        <v>417</v>
      </c>
      <c r="B17" s="585" t="s">
        <v>29</v>
      </c>
      <c r="C17" s="547" t="s">
        <v>418</v>
      </c>
      <c r="D17" s="576"/>
      <c r="E17" s="577" t="str">
        <f t="shared" si="0"/>
        <v/>
      </c>
      <c r="F17" s="576"/>
      <c r="G17" s="577" t="str">
        <f t="shared" si="1"/>
        <v/>
      </c>
      <c r="H17" s="576"/>
      <c r="I17" s="578"/>
      <c r="J17" s="579"/>
      <c r="K17" s="577" t="str">
        <f t="shared" si="2"/>
        <v/>
      </c>
      <c r="L17" s="576"/>
      <c r="M17" s="577" t="str">
        <f t="shared" si="3"/>
        <v/>
      </c>
      <c r="N17" s="576"/>
      <c r="O17" s="580"/>
      <c r="P17" s="576"/>
      <c r="Q17" s="577" t="str">
        <f t="shared" si="4"/>
        <v/>
      </c>
      <c r="R17" s="576"/>
      <c r="S17" s="577" t="str">
        <f t="shared" si="5"/>
        <v/>
      </c>
      <c r="T17" s="576"/>
      <c r="U17" s="578"/>
      <c r="V17" s="579">
        <v>3</v>
      </c>
      <c r="W17" s="577">
        <f t="shared" si="6"/>
        <v>42</v>
      </c>
      <c r="X17" s="576">
        <v>3</v>
      </c>
      <c r="Y17" s="577">
        <f t="shared" si="7"/>
        <v>42</v>
      </c>
      <c r="Z17" s="576">
        <v>6</v>
      </c>
      <c r="AA17" s="580" t="s">
        <v>48</v>
      </c>
      <c r="AB17" s="821"/>
      <c r="AC17" s="577" t="str">
        <f t="shared" si="8"/>
        <v/>
      </c>
      <c r="AD17" s="821"/>
      <c r="AE17" s="577" t="str">
        <f t="shared" si="9"/>
        <v/>
      </c>
      <c r="AF17" s="576"/>
      <c r="AG17" s="578"/>
      <c r="AH17" s="579"/>
      <c r="AI17" s="577" t="str">
        <f t="shared" si="10"/>
        <v/>
      </c>
      <c r="AJ17" s="576"/>
      <c r="AK17" s="577" t="str">
        <f t="shared" si="11"/>
        <v/>
      </c>
      <c r="AL17" s="576"/>
      <c r="AM17" s="580"/>
      <c r="AN17" s="579"/>
      <c r="AO17" s="577" t="str">
        <f t="shared" si="12"/>
        <v/>
      </c>
      <c r="AP17" s="576"/>
      <c r="AQ17" s="577" t="str">
        <f t="shared" si="13"/>
        <v/>
      </c>
      <c r="AR17" s="576"/>
      <c r="AS17" s="580"/>
      <c r="AT17" s="576"/>
      <c r="AU17" s="577" t="str">
        <f t="shared" si="14"/>
        <v/>
      </c>
      <c r="AV17" s="576"/>
      <c r="AW17" s="577" t="str">
        <f t="shared" si="15"/>
        <v/>
      </c>
      <c r="AX17" s="576"/>
      <c r="AY17" s="576"/>
      <c r="AZ17" s="581">
        <f t="shared" si="16"/>
        <v>3</v>
      </c>
      <c r="BA17" s="577">
        <f t="shared" si="17"/>
        <v>42</v>
      </c>
      <c r="BB17" s="582">
        <f t="shared" si="18"/>
        <v>3</v>
      </c>
      <c r="BC17" s="577">
        <f t="shared" si="19"/>
        <v>42</v>
      </c>
      <c r="BD17" s="582">
        <f t="shared" si="20"/>
        <v>6</v>
      </c>
      <c r="BE17" s="427">
        <f t="shared" si="21"/>
        <v>6</v>
      </c>
      <c r="BF17" s="583" t="s">
        <v>116</v>
      </c>
      <c r="BG17" s="584" t="s">
        <v>126</v>
      </c>
    </row>
    <row r="18" spans="1:59" s="738" customFormat="1" ht="15.75" customHeight="1" x14ac:dyDescent="0.25">
      <c r="A18" s="235" t="s">
        <v>419</v>
      </c>
      <c r="B18" s="585" t="s">
        <v>29</v>
      </c>
      <c r="C18" s="547" t="s">
        <v>420</v>
      </c>
      <c r="D18" s="576"/>
      <c r="E18" s="577"/>
      <c r="F18" s="576"/>
      <c r="G18" s="577"/>
      <c r="H18" s="576"/>
      <c r="I18" s="578"/>
      <c r="J18" s="579"/>
      <c r="K18" s="577"/>
      <c r="L18" s="576"/>
      <c r="M18" s="577"/>
      <c r="N18" s="576"/>
      <c r="O18" s="580"/>
      <c r="P18" s="576"/>
      <c r="Q18" s="577"/>
      <c r="R18" s="576"/>
      <c r="S18" s="577"/>
      <c r="T18" s="576"/>
      <c r="U18" s="578"/>
      <c r="V18" s="579"/>
      <c r="W18" s="577"/>
      <c r="X18" s="576"/>
      <c r="Y18" s="577"/>
      <c r="Z18" s="576"/>
      <c r="AA18" s="580"/>
      <c r="AB18" s="821">
        <v>3</v>
      </c>
      <c r="AC18" s="577">
        <f>IF(AB18*14=0,"",AB18*14)</f>
        <v>42</v>
      </c>
      <c r="AD18" s="821">
        <v>2</v>
      </c>
      <c r="AE18" s="577">
        <f t="shared" si="9"/>
        <v>28</v>
      </c>
      <c r="AF18" s="576">
        <v>5</v>
      </c>
      <c r="AG18" s="578" t="s">
        <v>48</v>
      </c>
      <c r="AH18" s="579"/>
      <c r="AI18" s="577"/>
      <c r="AJ18" s="576"/>
      <c r="AK18" s="577"/>
      <c r="AL18" s="576"/>
      <c r="AM18" s="580"/>
      <c r="AN18" s="579"/>
      <c r="AO18" s="577"/>
      <c r="AP18" s="576"/>
      <c r="AQ18" s="577"/>
      <c r="AR18" s="576"/>
      <c r="AS18" s="580"/>
      <c r="AT18" s="576"/>
      <c r="AU18" s="577"/>
      <c r="AV18" s="576"/>
      <c r="AW18" s="577"/>
      <c r="AX18" s="576"/>
      <c r="AY18" s="576"/>
      <c r="AZ18" s="581">
        <f t="shared" si="16"/>
        <v>3</v>
      </c>
      <c r="BA18" s="577">
        <f t="shared" si="17"/>
        <v>42</v>
      </c>
      <c r="BB18" s="582">
        <f t="shared" si="18"/>
        <v>2</v>
      </c>
      <c r="BC18" s="577">
        <f t="shared" si="19"/>
        <v>28</v>
      </c>
      <c r="BD18" s="582">
        <f t="shared" si="20"/>
        <v>5</v>
      </c>
      <c r="BE18" s="427">
        <f t="shared" si="21"/>
        <v>5</v>
      </c>
      <c r="BF18" s="583" t="s">
        <v>116</v>
      </c>
      <c r="BG18" s="584" t="s">
        <v>117</v>
      </c>
    </row>
    <row r="19" spans="1:59" s="740" customFormat="1" ht="15.75" customHeight="1" x14ac:dyDescent="0.25">
      <c r="A19" s="235" t="s">
        <v>383</v>
      </c>
      <c r="B19" s="585" t="s">
        <v>29</v>
      </c>
      <c r="C19" s="547" t="s">
        <v>384</v>
      </c>
      <c r="D19" s="576"/>
      <c r="E19" s="577" t="str">
        <f t="shared" ref="E19:E20" si="22">IF(D19*14=0,"",D19*14)</f>
        <v/>
      </c>
      <c r="F19" s="576"/>
      <c r="G19" s="577" t="str">
        <f t="shared" ref="G19:G20" si="23">IF(F19*14=0,"",F19*14)</f>
        <v/>
      </c>
      <c r="H19" s="576"/>
      <c r="I19" s="578"/>
      <c r="J19" s="579"/>
      <c r="K19" s="577" t="str">
        <f t="shared" ref="K19:K20" si="24">IF(J19*14=0,"",J19*14)</f>
        <v/>
      </c>
      <c r="L19" s="576"/>
      <c r="M19" s="577" t="str">
        <f t="shared" ref="M19:M20" si="25">IF(L19*14=0,"",L19*14)</f>
        <v/>
      </c>
      <c r="N19" s="576"/>
      <c r="O19" s="580"/>
      <c r="P19" s="576"/>
      <c r="Q19" s="577" t="str">
        <f t="shared" ref="Q19:Q20" si="26">IF(P19*14=0,"",P19*14)</f>
        <v/>
      </c>
      <c r="R19" s="576"/>
      <c r="S19" s="577" t="str">
        <f t="shared" ref="S19:S20" si="27">IF(R19*14=0,"",R19*14)</f>
        <v/>
      </c>
      <c r="T19" s="576"/>
      <c r="U19" s="578"/>
      <c r="V19" s="579"/>
      <c r="W19" s="577" t="str">
        <f t="shared" ref="W19:W20" si="28">IF(V19*14=0,"",V19*14)</f>
        <v/>
      </c>
      <c r="X19" s="576"/>
      <c r="Y19" s="577" t="str">
        <f t="shared" ref="Y19:Y20" si="29">IF(X19*14=0,"",X19*14)</f>
        <v/>
      </c>
      <c r="Z19" s="576"/>
      <c r="AA19" s="580"/>
      <c r="AB19" s="821">
        <v>4</v>
      </c>
      <c r="AC19" s="577">
        <f t="shared" ref="AC19:AC20" si="30">IF(AB19*14=0,"",AB19*14)</f>
        <v>56</v>
      </c>
      <c r="AD19" s="821">
        <v>2</v>
      </c>
      <c r="AE19" s="577">
        <f t="shared" si="9"/>
        <v>28</v>
      </c>
      <c r="AF19" s="576">
        <v>6</v>
      </c>
      <c r="AG19" s="578" t="s">
        <v>29</v>
      </c>
      <c r="AH19" s="579"/>
      <c r="AI19" s="577" t="str">
        <f t="shared" si="10"/>
        <v/>
      </c>
      <c r="AJ19" s="576"/>
      <c r="AK19" s="577" t="str">
        <f t="shared" si="11"/>
        <v/>
      </c>
      <c r="AL19" s="576"/>
      <c r="AM19" s="580"/>
      <c r="AN19" s="579"/>
      <c r="AO19" s="577" t="str">
        <f t="shared" si="12"/>
        <v/>
      </c>
      <c r="AP19" s="576"/>
      <c r="AQ19" s="577" t="str">
        <f t="shared" si="13"/>
        <v/>
      </c>
      <c r="AR19" s="576"/>
      <c r="AS19" s="580"/>
      <c r="AT19" s="576"/>
      <c r="AU19" s="577" t="str">
        <f t="shared" si="14"/>
        <v/>
      </c>
      <c r="AV19" s="576"/>
      <c r="AW19" s="577" t="str">
        <f t="shared" si="15"/>
        <v/>
      </c>
      <c r="AX19" s="576"/>
      <c r="AY19" s="576"/>
      <c r="AZ19" s="581">
        <f t="shared" si="16"/>
        <v>4</v>
      </c>
      <c r="BA19" s="577">
        <f t="shared" si="17"/>
        <v>56</v>
      </c>
      <c r="BB19" s="582">
        <f t="shared" si="18"/>
        <v>2</v>
      </c>
      <c r="BC19" s="577">
        <f t="shared" si="19"/>
        <v>28</v>
      </c>
      <c r="BD19" s="582">
        <f t="shared" si="20"/>
        <v>6</v>
      </c>
      <c r="BE19" s="427">
        <f t="shared" si="21"/>
        <v>6</v>
      </c>
      <c r="BF19" s="583" t="s">
        <v>178</v>
      </c>
      <c r="BG19" s="584" t="s">
        <v>372</v>
      </c>
    </row>
    <row r="20" spans="1:59" ht="15.75" customHeight="1" x14ac:dyDescent="0.25">
      <c r="A20" s="235" t="s">
        <v>385</v>
      </c>
      <c r="B20" s="585" t="s">
        <v>29</v>
      </c>
      <c r="C20" s="547" t="s">
        <v>386</v>
      </c>
      <c r="D20" s="576"/>
      <c r="E20" s="577" t="str">
        <f t="shared" si="22"/>
        <v/>
      </c>
      <c r="F20" s="576"/>
      <c r="G20" s="577" t="str">
        <f t="shared" si="23"/>
        <v/>
      </c>
      <c r="H20" s="576"/>
      <c r="I20" s="578"/>
      <c r="J20" s="579"/>
      <c r="K20" s="577" t="str">
        <f t="shared" si="24"/>
        <v/>
      </c>
      <c r="L20" s="576"/>
      <c r="M20" s="577" t="str">
        <f t="shared" si="25"/>
        <v/>
      </c>
      <c r="N20" s="576"/>
      <c r="O20" s="580"/>
      <c r="P20" s="576"/>
      <c r="Q20" s="577" t="str">
        <f t="shared" si="26"/>
        <v/>
      </c>
      <c r="R20" s="576"/>
      <c r="S20" s="577" t="str">
        <f t="shared" si="27"/>
        <v/>
      </c>
      <c r="T20" s="576"/>
      <c r="U20" s="578"/>
      <c r="V20" s="579"/>
      <c r="W20" s="577" t="str">
        <f t="shared" si="28"/>
        <v/>
      </c>
      <c r="X20" s="576"/>
      <c r="Y20" s="577" t="str">
        <f t="shared" si="29"/>
        <v/>
      </c>
      <c r="Z20" s="576"/>
      <c r="AA20" s="580"/>
      <c r="AB20" s="821">
        <v>1</v>
      </c>
      <c r="AC20" s="577">
        <f t="shared" si="30"/>
        <v>14</v>
      </c>
      <c r="AD20" s="821">
        <v>4</v>
      </c>
      <c r="AE20" s="577">
        <f t="shared" si="9"/>
        <v>56</v>
      </c>
      <c r="AF20" s="576">
        <v>4</v>
      </c>
      <c r="AG20" s="578" t="s">
        <v>31</v>
      </c>
      <c r="AH20" s="579"/>
      <c r="AI20" s="577" t="str">
        <f t="shared" si="10"/>
        <v/>
      </c>
      <c r="AJ20" s="576"/>
      <c r="AK20" s="577" t="str">
        <f t="shared" si="11"/>
        <v/>
      </c>
      <c r="AL20" s="576"/>
      <c r="AM20" s="580"/>
      <c r="AN20" s="579"/>
      <c r="AO20" s="577" t="str">
        <f t="shared" si="12"/>
        <v/>
      </c>
      <c r="AP20" s="576"/>
      <c r="AQ20" s="577" t="str">
        <f t="shared" si="13"/>
        <v/>
      </c>
      <c r="AR20" s="576"/>
      <c r="AS20" s="580"/>
      <c r="AT20" s="576"/>
      <c r="AU20" s="577" t="str">
        <f t="shared" si="14"/>
        <v/>
      </c>
      <c r="AV20" s="576"/>
      <c r="AW20" s="577" t="str">
        <f t="shared" si="15"/>
        <v/>
      </c>
      <c r="AX20" s="576"/>
      <c r="AY20" s="576"/>
      <c r="AZ20" s="581">
        <f t="shared" si="16"/>
        <v>1</v>
      </c>
      <c r="BA20" s="577">
        <f t="shared" si="17"/>
        <v>14</v>
      </c>
      <c r="BB20" s="582">
        <f t="shared" si="18"/>
        <v>4</v>
      </c>
      <c r="BC20" s="577">
        <f t="shared" si="19"/>
        <v>56</v>
      </c>
      <c r="BD20" s="582">
        <f t="shared" si="20"/>
        <v>4</v>
      </c>
      <c r="BE20" s="427">
        <f t="shared" si="21"/>
        <v>5</v>
      </c>
      <c r="BF20" s="583" t="s">
        <v>178</v>
      </c>
      <c r="BG20" s="584" t="s">
        <v>119</v>
      </c>
    </row>
    <row r="21" spans="1:59" ht="15.75" customHeight="1" x14ac:dyDescent="0.25">
      <c r="A21" s="235"/>
      <c r="B21" s="585" t="s">
        <v>102</v>
      </c>
      <c r="C21" s="547" t="s">
        <v>268</v>
      </c>
      <c r="D21" s="576"/>
      <c r="E21" s="577" t="str">
        <f t="shared" si="0"/>
        <v/>
      </c>
      <c r="F21" s="576"/>
      <c r="G21" s="577" t="str">
        <f t="shared" si="1"/>
        <v/>
      </c>
      <c r="H21" s="576"/>
      <c r="I21" s="578"/>
      <c r="J21" s="579"/>
      <c r="K21" s="577" t="str">
        <f t="shared" si="2"/>
        <v/>
      </c>
      <c r="L21" s="576"/>
      <c r="M21" s="577" t="str">
        <f t="shared" si="3"/>
        <v/>
      </c>
      <c r="N21" s="576"/>
      <c r="O21" s="580"/>
      <c r="P21" s="576"/>
      <c r="Q21" s="577" t="str">
        <f t="shared" si="4"/>
        <v/>
      </c>
      <c r="R21" s="576"/>
      <c r="S21" s="577" t="str">
        <f t="shared" si="5"/>
        <v/>
      </c>
      <c r="T21" s="576"/>
      <c r="U21" s="578"/>
      <c r="V21" s="579"/>
      <c r="W21" s="577" t="str">
        <f t="shared" si="6"/>
        <v/>
      </c>
      <c r="X21" s="576"/>
      <c r="Y21" s="577" t="str">
        <f t="shared" si="7"/>
        <v/>
      </c>
      <c r="Z21" s="576"/>
      <c r="AA21" s="580"/>
      <c r="AB21" s="821">
        <v>1</v>
      </c>
      <c r="AC21" s="577">
        <f t="shared" si="8"/>
        <v>14</v>
      </c>
      <c r="AD21" s="821">
        <v>1</v>
      </c>
      <c r="AE21" s="577">
        <f t="shared" si="9"/>
        <v>14</v>
      </c>
      <c r="AF21" s="576">
        <v>3</v>
      </c>
      <c r="AG21" s="578" t="s">
        <v>48</v>
      </c>
      <c r="AH21" s="579"/>
      <c r="AI21" s="577" t="str">
        <f t="shared" si="10"/>
        <v/>
      </c>
      <c r="AJ21" s="576"/>
      <c r="AK21" s="577" t="str">
        <f t="shared" si="11"/>
        <v/>
      </c>
      <c r="AL21" s="576"/>
      <c r="AM21" s="580"/>
      <c r="AN21" s="579"/>
      <c r="AO21" s="577" t="str">
        <f t="shared" si="12"/>
        <v/>
      </c>
      <c r="AP21" s="576"/>
      <c r="AQ21" s="577" t="str">
        <f t="shared" si="13"/>
        <v/>
      </c>
      <c r="AR21" s="576"/>
      <c r="AS21" s="580"/>
      <c r="AT21" s="576"/>
      <c r="AU21" s="577" t="str">
        <f t="shared" si="14"/>
        <v/>
      </c>
      <c r="AV21" s="576"/>
      <c r="AW21" s="577" t="str">
        <f t="shared" si="15"/>
        <v/>
      </c>
      <c r="AX21" s="576"/>
      <c r="AY21" s="576"/>
      <c r="AZ21" s="581">
        <f t="shared" si="16"/>
        <v>1</v>
      </c>
      <c r="BA21" s="577">
        <f t="shared" si="17"/>
        <v>14</v>
      </c>
      <c r="BB21" s="582">
        <f t="shared" si="18"/>
        <v>1</v>
      </c>
      <c r="BC21" s="577">
        <f t="shared" si="19"/>
        <v>14</v>
      </c>
      <c r="BD21" s="582">
        <f t="shared" si="20"/>
        <v>3</v>
      </c>
      <c r="BE21" s="427">
        <f t="shared" si="21"/>
        <v>2</v>
      </c>
      <c r="BF21" s="583"/>
      <c r="BG21" s="584"/>
    </row>
    <row r="22" spans="1:59" ht="16.5" x14ac:dyDescent="0.25">
      <c r="A22" s="235" t="s">
        <v>421</v>
      </c>
      <c r="B22" s="585" t="s">
        <v>249</v>
      </c>
      <c r="C22" s="547" t="s">
        <v>422</v>
      </c>
      <c r="D22" s="576"/>
      <c r="E22" s="577" t="str">
        <f t="shared" si="0"/>
        <v/>
      </c>
      <c r="F22" s="576"/>
      <c r="G22" s="577" t="str">
        <f t="shared" si="1"/>
        <v/>
      </c>
      <c r="H22" s="576"/>
      <c r="I22" s="578"/>
      <c r="J22" s="579"/>
      <c r="K22" s="577" t="str">
        <f t="shared" si="2"/>
        <v/>
      </c>
      <c r="L22" s="576"/>
      <c r="M22" s="577" t="str">
        <f t="shared" si="3"/>
        <v/>
      </c>
      <c r="N22" s="576"/>
      <c r="O22" s="580"/>
      <c r="P22" s="576"/>
      <c r="Q22" s="577" t="str">
        <f t="shared" si="4"/>
        <v/>
      </c>
      <c r="R22" s="576"/>
      <c r="S22" s="577" t="str">
        <f t="shared" si="5"/>
        <v/>
      </c>
      <c r="T22" s="576"/>
      <c r="U22" s="578"/>
      <c r="V22" s="579"/>
      <c r="W22" s="577" t="str">
        <f t="shared" si="6"/>
        <v/>
      </c>
      <c r="X22" s="576"/>
      <c r="Y22" s="577" t="str">
        <f t="shared" si="7"/>
        <v/>
      </c>
      <c r="Z22" s="576"/>
      <c r="AA22" s="580"/>
      <c r="AB22" s="821">
        <v>4</v>
      </c>
      <c r="AC22" s="577">
        <f t="shared" si="8"/>
        <v>56</v>
      </c>
      <c r="AD22" s="821">
        <v>3</v>
      </c>
      <c r="AE22" s="577">
        <f t="shared" si="9"/>
        <v>42</v>
      </c>
      <c r="AF22" s="576">
        <v>7</v>
      </c>
      <c r="AG22" s="578" t="s">
        <v>31</v>
      </c>
      <c r="AH22" s="579"/>
      <c r="AI22" s="577" t="str">
        <f t="shared" si="10"/>
        <v/>
      </c>
      <c r="AJ22" s="576"/>
      <c r="AK22" s="577" t="str">
        <f t="shared" si="11"/>
        <v/>
      </c>
      <c r="AL22" s="576"/>
      <c r="AM22" s="580"/>
      <c r="AN22" s="579"/>
      <c r="AO22" s="577" t="str">
        <f t="shared" si="12"/>
        <v/>
      </c>
      <c r="AP22" s="576"/>
      <c r="AQ22" s="577" t="str">
        <f t="shared" si="13"/>
        <v/>
      </c>
      <c r="AR22" s="576"/>
      <c r="AS22" s="580"/>
      <c r="AT22" s="576"/>
      <c r="AU22" s="577" t="str">
        <f t="shared" si="14"/>
        <v/>
      </c>
      <c r="AV22" s="576"/>
      <c r="AW22" s="577" t="str">
        <f t="shared" si="15"/>
        <v/>
      </c>
      <c r="AX22" s="576"/>
      <c r="AY22" s="576"/>
      <c r="AZ22" s="581">
        <f t="shared" si="16"/>
        <v>4</v>
      </c>
      <c r="BA22" s="577">
        <f t="shared" si="17"/>
        <v>56</v>
      </c>
      <c r="BB22" s="582">
        <f t="shared" si="18"/>
        <v>3</v>
      </c>
      <c r="BC22" s="577">
        <f t="shared" si="19"/>
        <v>42</v>
      </c>
      <c r="BD22" s="582">
        <f t="shared" si="20"/>
        <v>7</v>
      </c>
      <c r="BE22" s="427">
        <f t="shared" si="21"/>
        <v>7</v>
      </c>
      <c r="BF22" s="583" t="s">
        <v>116</v>
      </c>
      <c r="BG22" s="584" t="s">
        <v>484</v>
      </c>
    </row>
    <row r="23" spans="1:59" s="738" customFormat="1" ht="15.75" customHeight="1" x14ac:dyDescent="0.25">
      <c r="A23" s="235" t="s">
        <v>389</v>
      </c>
      <c r="B23" s="585" t="s">
        <v>29</v>
      </c>
      <c r="C23" s="547" t="s">
        <v>390</v>
      </c>
      <c r="D23" s="576"/>
      <c r="E23" s="577" t="str">
        <f t="shared" si="0"/>
        <v/>
      </c>
      <c r="F23" s="576"/>
      <c r="G23" s="577" t="str">
        <f t="shared" si="1"/>
        <v/>
      </c>
      <c r="H23" s="576"/>
      <c r="I23" s="578"/>
      <c r="J23" s="579"/>
      <c r="K23" s="577" t="str">
        <f t="shared" si="2"/>
        <v/>
      </c>
      <c r="L23" s="576"/>
      <c r="M23" s="577" t="str">
        <f t="shared" si="3"/>
        <v/>
      </c>
      <c r="N23" s="576"/>
      <c r="O23" s="580"/>
      <c r="P23" s="576"/>
      <c r="Q23" s="577" t="str">
        <f t="shared" si="4"/>
        <v/>
      </c>
      <c r="R23" s="576"/>
      <c r="S23" s="577" t="str">
        <f t="shared" si="5"/>
        <v/>
      </c>
      <c r="T23" s="576"/>
      <c r="U23" s="578"/>
      <c r="V23" s="579"/>
      <c r="W23" s="577" t="str">
        <f t="shared" si="6"/>
        <v/>
      </c>
      <c r="X23" s="576"/>
      <c r="Y23" s="577" t="str">
        <f t="shared" si="7"/>
        <v/>
      </c>
      <c r="Z23" s="576"/>
      <c r="AA23" s="580"/>
      <c r="AB23" s="821"/>
      <c r="AC23" s="577" t="str">
        <f t="shared" si="8"/>
        <v/>
      </c>
      <c r="AD23" s="821"/>
      <c r="AE23" s="577" t="str">
        <f t="shared" si="9"/>
        <v/>
      </c>
      <c r="AF23" s="576"/>
      <c r="AG23" s="578"/>
      <c r="AH23" s="579">
        <v>2</v>
      </c>
      <c r="AI23" s="577">
        <f t="shared" si="10"/>
        <v>28</v>
      </c>
      <c r="AJ23" s="576">
        <v>1</v>
      </c>
      <c r="AK23" s="577">
        <f t="shared" si="11"/>
        <v>14</v>
      </c>
      <c r="AL23" s="576">
        <v>3</v>
      </c>
      <c r="AM23" s="580" t="s">
        <v>48</v>
      </c>
      <c r="AN23" s="579"/>
      <c r="AO23" s="577" t="str">
        <f t="shared" si="12"/>
        <v/>
      </c>
      <c r="AP23" s="576"/>
      <c r="AQ23" s="577" t="str">
        <f t="shared" si="13"/>
        <v/>
      </c>
      <c r="AR23" s="576"/>
      <c r="AS23" s="580"/>
      <c r="AT23" s="576"/>
      <c r="AU23" s="577" t="str">
        <f t="shared" si="14"/>
        <v/>
      </c>
      <c r="AV23" s="576"/>
      <c r="AW23" s="577" t="str">
        <f t="shared" si="15"/>
        <v/>
      </c>
      <c r="AX23" s="576"/>
      <c r="AY23" s="576"/>
      <c r="AZ23" s="581">
        <f t="shared" si="16"/>
        <v>2</v>
      </c>
      <c r="BA23" s="577">
        <f t="shared" si="17"/>
        <v>28</v>
      </c>
      <c r="BB23" s="582">
        <f t="shared" si="18"/>
        <v>1</v>
      </c>
      <c r="BC23" s="577">
        <f t="shared" si="19"/>
        <v>14</v>
      </c>
      <c r="BD23" s="582">
        <f t="shared" si="20"/>
        <v>3</v>
      </c>
      <c r="BE23" s="427">
        <f t="shared" si="21"/>
        <v>3</v>
      </c>
      <c r="BF23" s="583" t="s">
        <v>178</v>
      </c>
      <c r="BG23" s="584" t="s">
        <v>137</v>
      </c>
    </row>
    <row r="24" spans="1:59" s="738" customFormat="1" ht="14.25" customHeight="1" x14ac:dyDescent="0.25">
      <c r="A24" s="235" t="s">
        <v>423</v>
      </c>
      <c r="B24" s="585" t="s">
        <v>249</v>
      </c>
      <c r="C24" s="547" t="s">
        <v>424</v>
      </c>
      <c r="D24" s="576"/>
      <c r="E24" s="577" t="str">
        <f t="shared" si="0"/>
        <v/>
      </c>
      <c r="F24" s="576"/>
      <c r="G24" s="577" t="str">
        <f t="shared" si="1"/>
        <v/>
      </c>
      <c r="H24" s="576"/>
      <c r="I24" s="578"/>
      <c r="J24" s="579"/>
      <c r="K24" s="577" t="str">
        <f t="shared" si="2"/>
        <v/>
      </c>
      <c r="L24" s="576"/>
      <c r="M24" s="577" t="str">
        <f t="shared" si="3"/>
        <v/>
      </c>
      <c r="N24" s="576"/>
      <c r="O24" s="580"/>
      <c r="P24" s="576"/>
      <c r="Q24" s="577" t="str">
        <f t="shared" si="4"/>
        <v/>
      </c>
      <c r="R24" s="576"/>
      <c r="S24" s="577" t="str">
        <f t="shared" si="5"/>
        <v/>
      </c>
      <c r="T24" s="576"/>
      <c r="U24" s="578"/>
      <c r="V24" s="579"/>
      <c r="W24" s="577" t="str">
        <f t="shared" si="6"/>
        <v/>
      </c>
      <c r="X24" s="576"/>
      <c r="Y24" s="577" t="str">
        <f t="shared" si="7"/>
        <v/>
      </c>
      <c r="Z24" s="576"/>
      <c r="AA24" s="580"/>
      <c r="AB24" s="821"/>
      <c r="AC24" s="577" t="str">
        <f t="shared" si="8"/>
        <v/>
      </c>
      <c r="AD24" s="821"/>
      <c r="AE24" s="577" t="str">
        <f t="shared" si="9"/>
        <v/>
      </c>
      <c r="AF24" s="576"/>
      <c r="AG24" s="578"/>
      <c r="AH24" s="579">
        <v>5</v>
      </c>
      <c r="AI24" s="577">
        <f t="shared" si="10"/>
        <v>70</v>
      </c>
      <c r="AJ24" s="576"/>
      <c r="AK24" s="577" t="str">
        <f t="shared" si="11"/>
        <v/>
      </c>
      <c r="AL24" s="576">
        <v>5</v>
      </c>
      <c r="AM24" s="580" t="s">
        <v>29</v>
      </c>
      <c r="AN24" s="579"/>
      <c r="AO24" s="577" t="str">
        <f t="shared" si="12"/>
        <v/>
      </c>
      <c r="AP24" s="576"/>
      <c r="AQ24" s="577" t="str">
        <f t="shared" si="13"/>
        <v/>
      </c>
      <c r="AR24" s="576"/>
      <c r="AS24" s="580"/>
      <c r="AT24" s="576"/>
      <c r="AU24" s="577" t="str">
        <f t="shared" si="14"/>
        <v/>
      </c>
      <c r="AV24" s="576"/>
      <c r="AW24" s="577" t="str">
        <f t="shared" si="15"/>
        <v/>
      </c>
      <c r="AX24" s="576"/>
      <c r="AY24" s="576"/>
      <c r="AZ24" s="581">
        <f t="shared" si="16"/>
        <v>5</v>
      </c>
      <c r="BA24" s="577">
        <f t="shared" si="17"/>
        <v>70</v>
      </c>
      <c r="BB24" s="582" t="str">
        <f t="shared" si="18"/>
        <v/>
      </c>
      <c r="BC24" s="577" t="str">
        <f t="shared" si="19"/>
        <v/>
      </c>
      <c r="BD24" s="582">
        <f t="shared" si="20"/>
        <v>5</v>
      </c>
      <c r="BE24" s="427">
        <f t="shared" si="21"/>
        <v>5</v>
      </c>
      <c r="BF24" s="583" t="s">
        <v>116</v>
      </c>
      <c r="BG24" s="584" t="s">
        <v>117</v>
      </c>
    </row>
    <row r="25" spans="1:59" s="738" customFormat="1" ht="16.5" x14ac:dyDescent="0.25">
      <c r="A25" s="235" t="s">
        <v>425</v>
      </c>
      <c r="B25" s="585" t="s">
        <v>249</v>
      </c>
      <c r="C25" s="547" t="s">
        <v>426</v>
      </c>
      <c r="D25" s="576"/>
      <c r="E25" s="577" t="str">
        <f t="shared" si="0"/>
        <v/>
      </c>
      <c r="F25" s="576"/>
      <c r="G25" s="577" t="str">
        <f t="shared" si="1"/>
        <v/>
      </c>
      <c r="H25" s="576"/>
      <c r="I25" s="578"/>
      <c r="J25" s="579"/>
      <c r="K25" s="577" t="str">
        <f t="shared" si="2"/>
        <v/>
      </c>
      <c r="L25" s="576"/>
      <c r="M25" s="577" t="str">
        <f t="shared" si="3"/>
        <v/>
      </c>
      <c r="N25" s="576"/>
      <c r="O25" s="580"/>
      <c r="P25" s="576"/>
      <c r="Q25" s="577" t="str">
        <f t="shared" si="4"/>
        <v/>
      </c>
      <c r="R25" s="576"/>
      <c r="S25" s="577" t="str">
        <f t="shared" si="5"/>
        <v/>
      </c>
      <c r="T25" s="576"/>
      <c r="U25" s="578"/>
      <c r="V25" s="579"/>
      <c r="W25" s="577" t="str">
        <f t="shared" si="6"/>
        <v/>
      </c>
      <c r="X25" s="576"/>
      <c r="Y25" s="577" t="str">
        <f t="shared" si="7"/>
        <v/>
      </c>
      <c r="Z25" s="576"/>
      <c r="AA25" s="580"/>
      <c r="AB25" s="821"/>
      <c r="AC25" s="577" t="str">
        <f t="shared" si="8"/>
        <v/>
      </c>
      <c r="AD25" s="821"/>
      <c r="AE25" s="577" t="str">
        <f t="shared" si="9"/>
        <v/>
      </c>
      <c r="AF25" s="576"/>
      <c r="AG25" s="578"/>
      <c r="AH25" s="579">
        <v>2</v>
      </c>
      <c r="AI25" s="577">
        <f t="shared" si="10"/>
        <v>28</v>
      </c>
      <c r="AJ25" s="576">
        <v>2</v>
      </c>
      <c r="AK25" s="577">
        <f t="shared" si="11"/>
        <v>28</v>
      </c>
      <c r="AL25" s="576">
        <v>5</v>
      </c>
      <c r="AM25" s="580" t="s">
        <v>31</v>
      </c>
      <c r="AN25" s="579"/>
      <c r="AO25" s="577" t="str">
        <f t="shared" si="12"/>
        <v/>
      </c>
      <c r="AP25" s="576"/>
      <c r="AQ25" s="577" t="str">
        <f t="shared" si="13"/>
        <v/>
      </c>
      <c r="AR25" s="576"/>
      <c r="AS25" s="580"/>
      <c r="AT25" s="576"/>
      <c r="AU25" s="577" t="str">
        <f t="shared" si="14"/>
        <v/>
      </c>
      <c r="AV25" s="576"/>
      <c r="AW25" s="577" t="str">
        <f t="shared" si="15"/>
        <v/>
      </c>
      <c r="AX25" s="576"/>
      <c r="AY25" s="576"/>
      <c r="AZ25" s="581">
        <f t="shared" si="16"/>
        <v>2</v>
      </c>
      <c r="BA25" s="577">
        <f t="shared" si="17"/>
        <v>28</v>
      </c>
      <c r="BB25" s="582">
        <f t="shared" si="18"/>
        <v>2</v>
      </c>
      <c r="BC25" s="577">
        <f t="shared" si="19"/>
        <v>28</v>
      </c>
      <c r="BD25" s="582">
        <f t="shared" si="20"/>
        <v>5</v>
      </c>
      <c r="BE25" s="427">
        <f t="shared" si="21"/>
        <v>4</v>
      </c>
      <c r="BF25" s="583" t="s">
        <v>116</v>
      </c>
      <c r="BG25" s="584" t="s">
        <v>117</v>
      </c>
    </row>
    <row r="26" spans="1:59" s="738" customFormat="1" ht="16.5" x14ac:dyDescent="0.25">
      <c r="A26" s="235" t="s">
        <v>498</v>
      </c>
      <c r="B26" s="585" t="s">
        <v>249</v>
      </c>
      <c r="C26" s="547" t="s">
        <v>393</v>
      </c>
      <c r="D26" s="576"/>
      <c r="E26" s="577" t="str">
        <f t="shared" si="0"/>
        <v/>
      </c>
      <c r="F26" s="576"/>
      <c r="G26" s="577" t="str">
        <f t="shared" si="1"/>
        <v/>
      </c>
      <c r="H26" s="576"/>
      <c r="I26" s="578"/>
      <c r="J26" s="579"/>
      <c r="K26" s="577" t="str">
        <f t="shared" si="2"/>
        <v/>
      </c>
      <c r="L26" s="576"/>
      <c r="M26" s="577" t="str">
        <f t="shared" si="3"/>
        <v/>
      </c>
      <c r="N26" s="576"/>
      <c r="O26" s="580"/>
      <c r="P26" s="576"/>
      <c r="Q26" s="577" t="str">
        <f t="shared" si="4"/>
        <v/>
      </c>
      <c r="R26" s="576"/>
      <c r="S26" s="577" t="str">
        <f t="shared" si="5"/>
        <v/>
      </c>
      <c r="T26" s="576"/>
      <c r="U26" s="578"/>
      <c r="V26" s="579"/>
      <c r="W26" s="577" t="str">
        <f t="shared" si="6"/>
        <v/>
      </c>
      <c r="X26" s="576"/>
      <c r="Y26" s="577" t="str">
        <f t="shared" si="7"/>
        <v/>
      </c>
      <c r="Z26" s="576"/>
      <c r="AA26" s="580"/>
      <c r="AB26" s="821"/>
      <c r="AC26" s="577" t="str">
        <f t="shared" si="8"/>
        <v/>
      </c>
      <c r="AD26" s="821"/>
      <c r="AE26" s="577" t="str">
        <f t="shared" si="9"/>
        <v/>
      </c>
      <c r="AF26" s="576"/>
      <c r="AG26" s="578"/>
      <c r="AH26" s="579"/>
      <c r="AI26" s="577" t="str">
        <f t="shared" si="10"/>
        <v/>
      </c>
      <c r="AJ26" s="576">
        <v>6</v>
      </c>
      <c r="AK26" s="577">
        <f t="shared" si="11"/>
        <v>84</v>
      </c>
      <c r="AL26" s="576">
        <v>7</v>
      </c>
      <c r="AM26" s="580" t="s">
        <v>296</v>
      </c>
      <c r="AN26" s="579"/>
      <c r="AO26" s="577" t="str">
        <f t="shared" si="12"/>
        <v/>
      </c>
      <c r="AP26" s="576"/>
      <c r="AQ26" s="577" t="str">
        <f t="shared" si="13"/>
        <v/>
      </c>
      <c r="AR26" s="576"/>
      <c r="AS26" s="580"/>
      <c r="AT26" s="576"/>
      <c r="AU26" s="577" t="str">
        <f t="shared" si="14"/>
        <v/>
      </c>
      <c r="AV26" s="576"/>
      <c r="AW26" s="577" t="str">
        <f t="shared" si="15"/>
        <v/>
      </c>
      <c r="AX26" s="576"/>
      <c r="AY26" s="576"/>
      <c r="AZ26" s="581" t="str">
        <f t="shared" si="16"/>
        <v/>
      </c>
      <c r="BA26" s="577" t="str">
        <f t="shared" si="17"/>
        <v/>
      </c>
      <c r="BB26" s="582">
        <f t="shared" si="18"/>
        <v>6</v>
      </c>
      <c r="BC26" s="577">
        <f t="shared" si="19"/>
        <v>84</v>
      </c>
      <c r="BD26" s="582">
        <f t="shared" si="20"/>
        <v>7</v>
      </c>
      <c r="BE26" s="427">
        <f t="shared" si="21"/>
        <v>6</v>
      </c>
      <c r="BF26" s="583" t="s">
        <v>116</v>
      </c>
      <c r="BG26" s="584" t="s">
        <v>75</v>
      </c>
    </row>
    <row r="27" spans="1:59" ht="15.75" customHeight="1" x14ac:dyDescent="0.25">
      <c r="A27" s="235"/>
      <c r="B27" s="585" t="s">
        <v>102</v>
      </c>
      <c r="C27" s="547" t="s">
        <v>283</v>
      </c>
      <c r="D27" s="576"/>
      <c r="E27" s="577" t="str">
        <f t="shared" si="0"/>
        <v/>
      </c>
      <c r="F27" s="576"/>
      <c r="G27" s="577" t="str">
        <f t="shared" si="1"/>
        <v/>
      </c>
      <c r="H27" s="576"/>
      <c r="I27" s="578"/>
      <c r="J27" s="579"/>
      <c r="K27" s="577" t="str">
        <f t="shared" si="2"/>
        <v/>
      </c>
      <c r="L27" s="576"/>
      <c r="M27" s="577" t="str">
        <f t="shared" si="3"/>
        <v/>
      </c>
      <c r="N27" s="576"/>
      <c r="O27" s="580"/>
      <c r="P27" s="576"/>
      <c r="Q27" s="577" t="str">
        <f t="shared" si="4"/>
        <v/>
      </c>
      <c r="R27" s="576"/>
      <c r="S27" s="577" t="str">
        <f t="shared" si="5"/>
        <v/>
      </c>
      <c r="T27" s="576"/>
      <c r="U27" s="578"/>
      <c r="V27" s="579"/>
      <c r="W27" s="577" t="str">
        <f t="shared" si="6"/>
        <v/>
      </c>
      <c r="X27" s="576"/>
      <c r="Y27" s="577" t="str">
        <f t="shared" si="7"/>
        <v/>
      </c>
      <c r="Z27" s="576"/>
      <c r="AA27" s="580"/>
      <c r="AB27" s="821"/>
      <c r="AC27" s="577" t="str">
        <f t="shared" si="8"/>
        <v/>
      </c>
      <c r="AD27" s="821"/>
      <c r="AE27" s="577" t="str">
        <f t="shared" si="9"/>
        <v/>
      </c>
      <c r="AF27" s="576"/>
      <c r="AG27" s="578"/>
      <c r="AH27" s="579">
        <v>1</v>
      </c>
      <c r="AI27" s="577">
        <f t="shared" si="10"/>
        <v>14</v>
      </c>
      <c r="AJ27" s="576">
        <v>1</v>
      </c>
      <c r="AK27" s="577">
        <f t="shared" si="11"/>
        <v>14</v>
      </c>
      <c r="AL27" s="576">
        <v>3</v>
      </c>
      <c r="AM27" s="580" t="s">
        <v>48</v>
      </c>
      <c r="AN27" s="579"/>
      <c r="AO27" s="577" t="str">
        <f t="shared" si="12"/>
        <v/>
      </c>
      <c r="AP27" s="576"/>
      <c r="AQ27" s="577" t="str">
        <f t="shared" si="13"/>
        <v/>
      </c>
      <c r="AR27" s="576"/>
      <c r="AS27" s="580"/>
      <c r="AT27" s="576"/>
      <c r="AU27" s="577" t="str">
        <f t="shared" si="14"/>
        <v/>
      </c>
      <c r="AV27" s="576"/>
      <c r="AW27" s="577" t="str">
        <f t="shared" si="15"/>
        <v/>
      </c>
      <c r="AX27" s="576"/>
      <c r="AY27" s="576"/>
      <c r="AZ27" s="581">
        <f t="shared" si="16"/>
        <v>1</v>
      </c>
      <c r="BA27" s="577">
        <f t="shared" si="17"/>
        <v>14</v>
      </c>
      <c r="BB27" s="582">
        <f t="shared" si="18"/>
        <v>1</v>
      </c>
      <c r="BC27" s="577">
        <f t="shared" si="19"/>
        <v>14</v>
      </c>
      <c r="BD27" s="582">
        <f t="shared" si="20"/>
        <v>3</v>
      </c>
      <c r="BE27" s="427">
        <f t="shared" si="21"/>
        <v>2</v>
      </c>
      <c r="BF27" s="583"/>
      <c r="BG27" s="584"/>
    </row>
    <row r="28" spans="1:59" s="738" customFormat="1" ht="15.75" customHeight="1" x14ac:dyDescent="0.25">
      <c r="A28" s="235" t="s">
        <v>427</v>
      </c>
      <c r="B28" s="585" t="s">
        <v>249</v>
      </c>
      <c r="C28" s="547" t="s">
        <v>428</v>
      </c>
      <c r="D28" s="576"/>
      <c r="E28" s="577" t="str">
        <f t="shared" si="0"/>
        <v/>
      </c>
      <c r="F28" s="576"/>
      <c r="G28" s="577" t="str">
        <f t="shared" si="1"/>
        <v/>
      </c>
      <c r="H28" s="576"/>
      <c r="I28" s="578"/>
      <c r="J28" s="579"/>
      <c r="K28" s="577" t="str">
        <f t="shared" si="2"/>
        <v/>
      </c>
      <c r="L28" s="576"/>
      <c r="M28" s="577" t="str">
        <f t="shared" si="3"/>
        <v/>
      </c>
      <c r="N28" s="576"/>
      <c r="O28" s="580"/>
      <c r="P28" s="576"/>
      <c r="Q28" s="577" t="str">
        <f t="shared" si="4"/>
        <v/>
      </c>
      <c r="R28" s="576"/>
      <c r="S28" s="577" t="str">
        <f t="shared" si="5"/>
        <v/>
      </c>
      <c r="T28" s="576"/>
      <c r="U28" s="578"/>
      <c r="V28" s="579"/>
      <c r="W28" s="577" t="str">
        <f t="shared" si="6"/>
        <v/>
      </c>
      <c r="X28" s="576"/>
      <c r="Y28" s="577" t="str">
        <f t="shared" si="7"/>
        <v/>
      </c>
      <c r="Z28" s="576"/>
      <c r="AA28" s="580"/>
      <c r="AB28" s="821"/>
      <c r="AC28" s="577" t="str">
        <f t="shared" si="8"/>
        <v/>
      </c>
      <c r="AD28" s="821"/>
      <c r="AE28" s="577" t="str">
        <f t="shared" si="9"/>
        <v/>
      </c>
      <c r="AF28" s="576"/>
      <c r="AG28" s="578"/>
      <c r="AH28" s="579">
        <v>5</v>
      </c>
      <c r="AI28" s="577">
        <f t="shared" si="10"/>
        <v>70</v>
      </c>
      <c r="AJ28" s="576">
        <v>2</v>
      </c>
      <c r="AK28" s="577">
        <f t="shared" si="11"/>
        <v>28</v>
      </c>
      <c r="AL28" s="576">
        <v>6</v>
      </c>
      <c r="AM28" s="580" t="s">
        <v>271</v>
      </c>
      <c r="AN28" s="579"/>
      <c r="AO28" s="577" t="str">
        <f t="shared" si="12"/>
        <v/>
      </c>
      <c r="AP28" s="576"/>
      <c r="AQ28" s="577" t="str">
        <f t="shared" si="13"/>
        <v/>
      </c>
      <c r="AR28" s="576"/>
      <c r="AS28" s="580"/>
      <c r="AT28" s="576"/>
      <c r="AU28" s="577" t="str">
        <f t="shared" si="14"/>
        <v/>
      </c>
      <c r="AV28" s="576"/>
      <c r="AW28" s="577" t="str">
        <f t="shared" si="15"/>
        <v/>
      </c>
      <c r="AX28" s="576"/>
      <c r="AY28" s="576"/>
      <c r="AZ28" s="581">
        <f t="shared" si="16"/>
        <v>5</v>
      </c>
      <c r="BA28" s="577">
        <f t="shared" si="17"/>
        <v>70</v>
      </c>
      <c r="BB28" s="582">
        <f t="shared" si="18"/>
        <v>2</v>
      </c>
      <c r="BC28" s="577">
        <f t="shared" si="19"/>
        <v>28</v>
      </c>
      <c r="BD28" s="582">
        <f t="shared" si="20"/>
        <v>6</v>
      </c>
      <c r="BE28" s="427">
        <f t="shared" si="21"/>
        <v>7</v>
      </c>
      <c r="BF28" s="583" t="s">
        <v>116</v>
      </c>
      <c r="BG28" s="584" t="s">
        <v>126</v>
      </c>
    </row>
    <row r="29" spans="1:59" s="738" customFormat="1" ht="15.75" customHeight="1" x14ac:dyDescent="0.25">
      <c r="A29" s="235" t="s">
        <v>429</v>
      </c>
      <c r="B29" s="585" t="s">
        <v>249</v>
      </c>
      <c r="C29" s="547" t="s">
        <v>430</v>
      </c>
      <c r="D29" s="576"/>
      <c r="E29" s="577" t="str">
        <f t="shared" si="0"/>
        <v/>
      </c>
      <c r="F29" s="576"/>
      <c r="G29" s="577" t="str">
        <f t="shared" si="1"/>
        <v/>
      </c>
      <c r="H29" s="576"/>
      <c r="I29" s="578"/>
      <c r="J29" s="579"/>
      <c r="K29" s="577" t="str">
        <f t="shared" si="2"/>
        <v/>
      </c>
      <c r="L29" s="576"/>
      <c r="M29" s="577" t="str">
        <f t="shared" si="3"/>
        <v/>
      </c>
      <c r="N29" s="576"/>
      <c r="O29" s="580"/>
      <c r="P29" s="576"/>
      <c r="Q29" s="577" t="str">
        <f t="shared" si="4"/>
        <v/>
      </c>
      <c r="R29" s="576"/>
      <c r="S29" s="577" t="str">
        <f t="shared" si="5"/>
        <v/>
      </c>
      <c r="T29" s="576"/>
      <c r="U29" s="578"/>
      <c r="V29" s="579"/>
      <c r="W29" s="577" t="str">
        <f t="shared" si="6"/>
        <v/>
      </c>
      <c r="X29" s="576"/>
      <c r="Y29" s="577" t="str">
        <f t="shared" si="7"/>
        <v/>
      </c>
      <c r="Z29" s="576"/>
      <c r="AA29" s="580"/>
      <c r="AB29" s="821"/>
      <c r="AC29" s="577" t="str">
        <f t="shared" si="8"/>
        <v/>
      </c>
      <c r="AD29" s="821"/>
      <c r="AE29" s="577" t="str">
        <f t="shared" si="9"/>
        <v/>
      </c>
      <c r="AF29" s="576"/>
      <c r="AG29" s="578"/>
      <c r="AH29" s="579"/>
      <c r="AI29" s="577" t="str">
        <f t="shared" si="10"/>
        <v/>
      </c>
      <c r="AJ29" s="576"/>
      <c r="AK29" s="577" t="str">
        <f t="shared" si="11"/>
        <v/>
      </c>
      <c r="AL29" s="576"/>
      <c r="AM29" s="580"/>
      <c r="AN29" s="579">
        <v>5</v>
      </c>
      <c r="AO29" s="577">
        <f t="shared" si="12"/>
        <v>70</v>
      </c>
      <c r="AP29" s="576">
        <v>4</v>
      </c>
      <c r="AQ29" s="577">
        <f t="shared" si="13"/>
        <v>56</v>
      </c>
      <c r="AR29" s="576">
        <v>9</v>
      </c>
      <c r="AS29" s="580" t="s">
        <v>271</v>
      </c>
      <c r="AT29" s="576"/>
      <c r="AU29" s="577" t="str">
        <f t="shared" si="14"/>
        <v/>
      </c>
      <c r="AV29" s="576"/>
      <c r="AW29" s="577" t="str">
        <f t="shared" si="15"/>
        <v/>
      </c>
      <c r="AX29" s="576"/>
      <c r="AY29" s="576"/>
      <c r="AZ29" s="581">
        <f t="shared" si="16"/>
        <v>5</v>
      </c>
      <c r="BA29" s="577">
        <f t="shared" si="17"/>
        <v>70</v>
      </c>
      <c r="BB29" s="582">
        <f t="shared" si="18"/>
        <v>4</v>
      </c>
      <c r="BC29" s="577">
        <f t="shared" si="19"/>
        <v>56</v>
      </c>
      <c r="BD29" s="582">
        <f t="shared" si="20"/>
        <v>9</v>
      </c>
      <c r="BE29" s="427">
        <f t="shared" si="21"/>
        <v>9</v>
      </c>
      <c r="BF29" s="583" t="s">
        <v>116</v>
      </c>
      <c r="BG29" s="584" t="s">
        <v>126</v>
      </c>
    </row>
    <row r="30" spans="1:59" ht="15.75" customHeight="1" x14ac:dyDescent="0.25">
      <c r="A30" s="235" t="s">
        <v>431</v>
      </c>
      <c r="B30" s="585" t="s">
        <v>249</v>
      </c>
      <c r="C30" s="547" t="s">
        <v>432</v>
      </c>
      <c r="D30" s="576"/>
      <c r="E30" s="577" t="str">
        <f t="shared" si="0"/>
        <v/>
      </c>
      <c r="F30" s="576"/>
      <c r="G30" s="577" t="str">
        <f t="shared" si="1"/>
        <v/>
      </c>
      <c r="H30" s="576"/>
      <c r="I30" s="578"/>
      <c r="J30" s="579"/>
      <c r="K30" s="577" t="str">
        <f t="shared" si="2"/>
        <v/>
      </c>
      <c r="L30" s="576"/>
      <c r="M30" s="577" t="str">
        <f t="shared" si="3"/>
        <v/>
      </c>
      <c r="N30" s="576"/>
      <c r="O30" s="580"/>
      <c r="P30" s="576"/>
      <c r="Q30" s="577" t="str">
        <f t="shared" si="4"/>
        <v/>
      </c>
      <c r="R30" s="576"/>
      <c r="S30" s="577" t="str">
        <f t="shared" si="5"/>
        <v/>
      </c>
      <c r="T30" s="576"/>
      <c r="U30" s="578"/>
      <c r="V30" s="579"/>
      <c r="W30" s="577" t="str">
        <f t="shared" si="6"/>
        <v/>
      </c>
      <c r="X30" s="576"/>
      <c r="Y30" s="577" t="str">
        <f t="shared" si="7"/>
        <v/>
      </c>
      <c r="Z30" s="576"/>
      <c r="AA30" s="580"/>
      <c r="AB30" s="821"/>
      <c r="AC30" s="577" t="str">
        <f t="shared" si="8"/>
        <v/>
      </c>
      <c r="AD30" s="821"/>
      <c r="AE30" s="577" t="str">
        <f t="shared" si="9"/>
        <v/>
      </c>
      <c r="AF30" s="576"/>
      <c r="AG30" s="578"/>
      <c r="AH30" s="579"/>
      <c r="AI30" s="577" t="str">
        <f t="shared" si="10"/>
        <v/>
      </c>
      <c r="AJ30" s="576"/>
      <c r="AK30" s="577" t="str">
        <f t="shared" si="11"/>
        <v/>
      </c>
      <c r="AL30" s="576"/>
      <c r="AM30" s="580"/>
      <c r="AN30" s="579">
        <v>8</v>
      </c>
      <c r="AO30" s="577">
        <f t="shared" si="12"/>
        <v>112</v>
      </c>
      <c r="AP30" s="576">
        <v>2</v>
      </c>
      <c r="AQ30" s="577">
        <f t="shared" si="13"/>
        <v>28</v>
      </c>
      <c r="AR30" s="576">
        <v>10</v>
      </c>
      <c r="AS30" s="580" t="s">
        <v>271</v>
      </c>
      <c r="AT30" s="576"/>
      <c r="AU30" s="577" t="str">
        <f t="shared" si="14"/>
        <v/>
      </c>
      <c r="AV30" s="576"/>
      <c r="AW30" s="577" t="str">
        <f t="shared" si="15"/>
        <v/>
      </c>
      <c r="AX30" s="576"/>
      <c r="AY30" s="576"/>
      <c r="AZ30" s="581">
        <f t="shared" si="16"/>
        <v>8</v>
      </c>
      <c r="BA30" s="577">
        <f t="shared" si="17"/>
        <v>112</v>
      </c>
      <c r="BB30" s="582">
        <f t="shared" si="18"/>
        <v>2</v>
      </c>
      <c r="BC30" s="577">
        <f t="shared" si="19"/>
        <v>28</v>
      </c>
      <c r="BD30" s="582">
        <f t="shared" si="20"/>
        <v>10</v>
      </c>
      <c r="BE30" s="427">
        <f t="shared" si="21"/>
        <v>10</v>
      </c>
      <c r="BF30" s="583" t="s">
        <v>116</v>
      </c>
      <c r="BG30" s="584" t="s">
        <v>433</v>
      </c>
    </row>
    <row r="31" spans="1:59" s="738" customFormat="1" ht="16.5" x14ac:dyDescent="0.25">
      <c r="A31" s="235" t="s">
        <v>434</v>
      </c>
      <c r="B31" s="585" t="s">
        <v>249</v>
      </c>
      <c r="C31" s="547" t="s">
        <v>435</v>
      </c>
      <c r="D31" s="576"/>
      <c r="E31" s="577" t="str">
        <f t="shared" si="0"/>
        <v/>
      </c>
      <c r="F31" s="576"/>
      <c r="G31" s="577" t="str">
        <f t="shared" si="1"/>
        <v/>
      </c>
      <c r="H31" s="576"/>
      <c r="I31" s="578"/>
      <c r="J31" s="579"/>
      <c r="K31" s="577" t="str">
        <f t="shared" si="2"/>
        <v/>
      </c>
      <c r="L31" s="576"/>
      <c r="M31" s="577" t="str">
        <f t="shared" si="3"/>
        <v/>
      </c>
      <c r="N31" s="576"/>
      <c r="O31" s="580"/>
      <c r="P31" s="576"/>
      <c r="Q31" s="577" t="str">
        <f t="shared" si="4"/>
        <v/>
      </c>
      <c r="R31" s="576"/>
      <c r="S31" s="577" t="str">
        <f t="shared" si="5"/>
        <v/>
      </c>
      <c r="T31" s="576"/>
      <c r="U31" s="578"/>
      <c r="V31" s="579"/>
      <c r="W31" s="577" t="str">
        <f t="shared" si="6"/>
        <v/>
      </c>
      <c r="X31" s="576"/>
      <c r="Y31" s="577" t="str">
        <f t="shared" si="7"/>
        <v/>
      </c>
      <c r="Z31" s="576"/>
      <c r="AA31" s="580"/>
      <c r="AB31" s="821"/>
      <c r="AC31" s="577" t="str">
        <f t="shared" si="8"/>
        <v/>
      </c>
      <c r="AD31" s="821"/>
      <c r="AE31" s="577" t="str">
        <f t="shared" si="9"/>
        <v/>
      </c>
      <c r="AF31" s="576"/>
      <c r="AG31" s="578"/>
      <c r="AH31" s="579"/>
      <c r="AI31" s="577" t="str">
        <f t="shared" si="10"/>
        <v/>
      </c>
      <c r="AJ31" s="576"/>
      <c r="AK31" s="577" t="str">
        <f t="shared" si="11"/>
        <v/>
      </c>
      <c r="AL31" s="576"/>
      <c r="AM31" s="580"/>
      <c r="AN31" s="579">
        <v>1</v>
      </c>
      <c r="AO31" s="577">
        <f t="shared" si="12"/>
        <v>14</v>
      </c>
      <c r="AP31" s="576">
        <v>7</v>
      </c>
      <c r="AQ31" s="577">
        <f t="shared" si="13"/>
        <v>98</v>
      </c>
      <c r="AR31" s="576">
        <v>7</v>
      </c>
      <c r="AS31" s="580" t="s">
        <v>296</v>
      </c>
      <c r="AT31" s="576"/>
      <c r="AU31" s="577" t="str">
        <f t="shared" si="14"/>
        <v/>
      </c>
      <c r="AV31" s="576"/>
      <c r="AW31" s="577" t="str">
        <f t="shared" si="15"/>
        <v/>
      </c>
      <c r="AX31" s="576"/>
      <c r="AY31" s="576"/>
      <c r="AZ31" s="581">
        <f t="shared" si="16"/>
        <v>1</v>
      </c>
      <c r="BA31" s="577">
        <f t="shared" si="17"/>
        <v>14</v>
      </c>
      <c r="BB31" s="582">
        <f t="shared" si="18"/>
        <v>7</v>
      </c>
      <c r="BC31" s="577">
        <f t="shared" si="19"/>
        <v>98</v>
      </c>
      <c r="BD31" s="582">
        <f t="shared" si="20"/>
        <v>7</v>
      </c>
      <c r="BE31" s="427">
        <f t="shared" si="21"/>
        <v>8</v>
      </c>
      <c r="BF31" s="583" t="s">
        <v>116</v>
      </c>
      <c r="BG31" s="584" t="s">
        <v>75</v>
      </c>
    </row>
    <row r="32" spans="1:59" s="14" customFormat="1" ht="15.75" customHeight="1" x14ac:dyDescent="0.25">
      <c r="A32" s="235"/>
      <c r="B32" s="585" t="s">
        <v>102</v>
      </c>
      <c r="C32" s="547" t="s">
        <v>293</v>
      </c>
      <c r="D32" s="576"/>
      <c r="E32" s="577" t="str">
        <f t="shared" si="0"/>
        <v/>
      </c>
      <c r="F32" s="576"/>
      <c r="G32" s="577" t="str">
        <f t="shared" si="1"/>
        <v/>
      </c>
      <c r="H32" s="576"/>
      <c r="I32" s="578"/>
      <c r="J32" s="579"/>
      <c r="K32" s="577" t="str">
        <f t="shared" si="2"/>
        <v/>
      </c>
      <c r="L32" s="576"/>
      <c r="M32" s="577" t="str">
        <f t="shared" si="3"/>
        <v/>
      </c>
      <c r="N32" s="576"/>
      <c r="O32" s="580"/>
      <c r="P32" s="576"/>
      <c r="Q32" s="577" t="str">
        <f t="shared" si="4"/>
        <v/>
      </c>
      <c r="R32" s="576"/>
      <c r="S32" s="577" t="str">
        <f t="shared" si="5"/>
        <v/>
      </c>
      <c r="T32" s="576"/>
      <c r="U32" s="578"/>
      <c r="V32" s="579"/>
      <c r="W32" s="577" t="str">
        <f t="shared" si="6"/>
        <v/>
      </c>
      <c r="X32" s="576"/>
      <c r="Y32" s="577" t="str">
        <f t="shared" si="7"/>
        <v/>
      </c>
      <c r="Z32" s="576"/>
      <c r="AA32" s="580"/>
      <c r="AB32" s="821"/>
      <c r="AC32" s="577" t="str">
        <f t="shared" si="8"/>
        <v/>
      </c>
      <c r="AD32" s="821"/>
      <c r="AE32" s="577" t="str">
        <f t="shared" si="9"/>
        <v/>
      </c>
      <c r="AF32" s="576"/>
      <c r="AG32" s="578"/>
      <c r="AH32" s="579"/>
      <c r="AI32" s="577" t="str">
        <f t="shared" si="10"/>
        <v/>
      </c>
      <c r="AJ32" s="576"/>
      <c r="AK32" s="577" t="str">
        <f t="shared" si="11"/>
        <v/>
      </c>
      <c r="AL32" s="576"/>
      <c r="AM32" s="580"/>
      <c r="AN32" s="579">
        <v>1</v>
      </c>
      <c r="AO32" s="577">
        <f t="shared" si="12"/>
        <v>14</v>
      </c>
      <c r="AP32" s="576">
        <v>1</v>
      </c>
      <c r="AQ32" s="577">
        <f t="shared" si="13"/>
        <v>14</v>
      </c>
      <c r="AR32" s="576">
        <v>3</v>
      </c>
      <c r="AS32" s="580" t="s">
        <v>48</v>
      </c>
      <c r="AT32" s="576"/>
      <c r="AU32" s="577" t="str">
        <f t="shared" si="14"/>
        <v/>
      </c>
      <c r="AV32" s="576"/>
      <c r="AW32" s="577" t="str">
        <f t="shared" si="15"/>
        <v/>
      </c>
      <c r="AX32" s="576"/>
      <c r="AY32" s="576"/>
      <c r="AZ32" s="581">
        <f t="shared" si="16"/>
        <v>1</v>
      </c>
      <c r="BA32" s="577">
        <f t="shared" si="17"/>
        <v>14</v>
      </c>
      <c r="BB32" s="582">
        <f t="shared" si="18"/>
        <v>1</v>
      </c>
      <c r="BC32" s="577">
        <f t="shared" si="19"/>
        <v>14</v>
      </c>
      <c r="BD32" s="582">
        <f t="shared" si="20"/>
        <v>3</v>
      </c>
      <c r="BE32" s="427">
        <f t="shared" si="21"/>
        <v>2</v>
      </c>
      <c r="BF32" s="583"/>
      <c r="BG32" s="584"/>
    </row>
    <row r="33" spans="1:59" s="2" customFormat="1" ht="15.75" customHeight="1" x14ac:dyDescent="0.25">
      <c r="A33" s="235" t="s">
        <v>436</v>
      </c>
      <c r="B33" s="585"/>
      <c r="C33" s="547" t="s">
        <v>437</v>
      </c>
      <c r="D33" s="576"/>
      <c r="E33" s="577"/>
      <c r="F33" s="576"/>
      <c r="G33" s="577"/>
      <c r="H33" s="576"/>
      <c r="I33" s="578"/>
      <c r="J33" s="579"/>
      <c r="K33" s="577"/>
      <c r="L33" s="576"/>
      <c r="M33" s="577"/>
      <c r="N33" s="576"/>
      <c r="O33" s="580"/>
      <c r="P33" s="576"/>
      <c r="Q33" s="577"/>
      <c r="R33" s="576"/>
      <c r="S33" s="577"/>
      <c r="T33" s="576"/>
      <c r="U33" s="578"/>
      <c r="V33" s="579"/>
      <c r="W33" s="577"/>
      <c r="X33" s="576"/>
      <c r="Y33" s="577"/>
      <c r="Z33" s="576"/>
      <c r="AA33" s="580"/>
      <c r="AB33" s="821"/>
      <c r="AC33" s="577"/>
      <c r="AD33" s="821"/>
      <c r="AE33" s="577"/>
      <c r="AF33" s="576"/>
      <c r="AG33" s="578"/>
      <c r="AH33" s="579"/>
      <c r="AI33" s="577"/>
      <c r="AJ33" s="576"/>
      <c r="AK33" s="577"/>
      <c r="AL33" s="576"/>
      <c r="AM33" s="580"/>
      <c r="AN33" s="579"/>
      <c r="AO33" s="577"/>
      <c r="AP33" s="576"/>
      <c r="AQ33" s="577"/>
      <c r="AR33" s="576"/>
      <c r="AS33" s="580"/>
      <c r="AT33" s="576"/>
      <c r="AU33" s="577"/>
      <c r="AV33" s="576">
        <v>40</v>
      </c>
      <c r="AW33" s="577">
        <f>IF(AV33*14=0,"",AV33*14)</f>
        <v>560</v>
      </c>
      <c r="AX33" s="576">
        <v>17</v>
      </c>
      <c r="AY33" s="576" t="s">
        <v>296</v>
      </c>
      <c r="AZ33" s="581" t="str">
        <f t="shared" si="16"/>
        <v/>
      </c>
      <c r="BA33" s="577" t="str">
        <f t="shared" si="17"/>
        <v/>
      </c>
      <c r="BB33" s="582">
        <f t="shared" si="18"/>
        <v>40</v>
      </c>
      <c r="BC33" s="577">
        <f t="shared" si="19"/>
        <v>560</v>
      </c>
      <c r="BD33" s="582">
        <f t="shared" si="20"/>
        <v>17</v>
      </c>
      <c r="BE33" s="427">
        <f t="shared" si="21"/>
        <v>40</v>
      </c>
      <c r="BF33" s="583" t="s">
        <v>116</v>
      </c>
      <c r="BG33" s="584" t="s">
        <v>75</v>
      </c>
    </row>
    <row r="34" spans="1:59" s="34" customFormat="1" ht="15.75" customHeight="1" thickBot="1" x14ac:dyDescent="0.3">
      <c r="A34" s="235"/>
      <c r="B34" s="585"/>
      <c r="C34" s="547" t="s">
        <v>298</v>
      </c>
      <c r="D34" s="576">
        <f>SUM(D12:D33)</f>
        <v>0</v>
      </c>
      <c r="E34" s="577">
        <f>SUM(E12:E33)</f>
        <v>0</v>
      </c>
      <c r="F34" s="576">
        <f>SUM(F12:F33)</f>
        <v>0</v>
      </c>
      <c r="G34" s="577">
        <f>SUM(G12:G33)</f>
        <v>0</v>
      </c>
      <c r="H34" s="576">
        <f>SUM(H12:H33)</f>
        <v>0</v>
      </c>
      <c r="I34" s="578" t="s">
        <v>124</v>
      </c>
      <c r="J34" s="579">
        <f>SUM(J12:J33)</f>
        <v>0</v>
      </c>
      <c r="K34" s="577">
        <f>SUM(K12:K33)</f>
        <v>0</v>
      </c>
      <c r="L34" s="576">
        <f>SUM(L12:L33)</f>
        <v>0</v>
      </c>
      <c r="M34" s="577">
        <f>SUM(M12:M33)</f>
        <v>0</v>
      </c>
      <c r="N34" s="576">
        <f>SUM(N12:N33)</f>
        <v>0</v>
      </c>
      <c r="O34" s="580" t="s">
        <v>124</v>
      </c>
      <c r="P34" s="576">
        <f>SUM(P12:P33)</f>
        <v>1</v>
      </c>
      <c r="Q34" s="577">
        <f>SUM(Q12:Q33)</f>
        <v>14</v>
      </c>
      <c r="R34" s="576">
        <f>SUM(R12:R33)</f>
        <v>1</v>
      </c>
      <c r="S34" s="577">
        <f>SUM(S12:S33)</f>
        <v>14</v>
      </c>
      <c r="T34" s="576">
        <f>SUM(T12:T33)</f>
        <v>2</v>
      </c>
      <c r="U34" s="578" t="s">
        <v>124</v>
      </c>
      <c r="V34" s="579">
        <f>SUM(V12:V33)</f>
        <v>12</v>
      </c>
      <c r="W34" s="577">
        <f>SUM(W12:W33)</f>
        <v>168</v>
      </c>
      <c r="X34" s="576">
        <f>SUM(X12:X33)</f>
        <v>10</v>
      </c>
      <c r="Y34" s="577">
        <f>SUM(Y12:Y33)</f>
        <v>140</v>
      </c>
      <c r="Z34" s="576">
        <f>SUM(Z12:Z33)</f>
        <v>22</v>
      </c>
      <c r="AA34" s="580" t="s">
        <v>124</v>
      </c>
      <c r="AB34" s="821">
        <f>SUM(AB12:AB33)</f>
        <v>13</v>
      </c>
      <c r="AC34" s="577">
        <f>SUM(AC12:AC33)</f>
        <v>182</v>
      </c>
      <c r="AD34" s="821">
        <f>SUM(AD12:AD33)</f>
        <v>12</v>
      </c>
      <c r="AE34" s="577">
        <f>SUM(AE12:AE33)</f>
        <v>168</v>
      </c>
      <c r="AF34" s="576">
        <f>SUM(AF12:AF33)</f>
        <v>25</v>
      </c>
      <c r="AG34" s="578" t="s">
        <v>124</v>
      </c>
      <c r="AH34" s="579">
        <f>SUM(AH12:AH33)</f>
        <v>15</v>
      </c>
      <c r="AI34" s="577">
        <f>SUM(AI12:AI33)</f>
        <v>210</v>
      </c>
      <c r="AJ34" s="576">
        <f>SUM(AJ12:AJ33)</f>
        <v>12</v>
      </c>
      <c r="AK34" s="577">
        <f>SUM(AK12:AK33)</f>
        <v>168</v>
      </c>
      <c r="AL34" s="576">
        <f>SUM(AL12:AL33)</f>
        <v>29</v>
      </c>
      <c r="AM34" s="580" t="s">
        <v>124</v>
      </c>
      <c r="AN34" s="579">
        <f>SUM(AN12:AN33)</f>
        <v>15</v>
      </c>
      <c r="AO34" s="577">
        <f>SUM(AO12:AO33)</f>
        <v>210</v>
      </c>
      <c r="AP34" s="576">
        <f>SUM(AP12:AP33)</f>
        <v>14</v>
      </c>
      <c r="AQ34" s="577">
        <f>SUM(AQ12:AQ33)</f>
        <v>196</v>
      </c>
      <c r="AR34" s="576">
        <f>SUM(AR12:AR33)</f>
        <v>29</v>
      </c>
      <c r="AS34" s="580" t="s">
        <v>124</v>
      </c>
      <c r="AT34" s="576">
        <f>SUM(AT12:AT33)</f>
        <v>0</v>
      </c>
      <c r="AU34" s="577">
        <f>SUM(AU12:AU33)</f>
        <v>0</v>
      </c>
      <c r="AV34" s="576">
        <f>SUM(AV12:AV33)</f>
        <v>40</v>
      </c>
      <c r="AW34" s="577">
        <f>SUM(AW12:AW33)</f>
        <v>560</v>
      </c>
      <c r="AX34" s="576">
        <f>SUM(AX12:AX33)</f>
        <v>17</v>
      </c>
      <c r="AY34" s="576" t="s">
        <v>124</v>
      </c>
      <c r="AZ34" s="581">
        <f t="shared" ref="AZ34:BE34" si="31">SUM(AZ12:AZ33)</f>
        <v>56</v>
      </c>
      <c r="BA34" s="577">
        <f t="shared" si="31"/>
        <v>784</v>
      </c>
      <c r="BB34" s="582">
        <f t="shared" si="31"/>
        <v>89</v>
      </c>
      <c r="BC34" s="577">
        <f t="shared" si="31"/>
        <v>1246</v>
      </c>
      <c r="BD34" s="582">
        <f t="shared" si="31"/>
        <v>124</v>
      </c>
      <c r="BE34" s="427">
        <f t="shared" si="31"/>
        <v>145</v>
      </c>
      <c r="BF34" s="583"/>
      <c r="BG34" s="584"/>
    </row>
    <row r="35" spans="1:59" ht="18.75" customHeight="1" thickBot="1" x14ac:dyDescent="0.35">
      <c r="A35" s="59"/>
      <c r="B35" s="60"/>
      <c r="C35" s="87" t="s">
        <v>299</v>
      </c>
      <c r="D35" s="33">
        <f>D10+D34</f>
        <v>0</v>
      </c>
      <c r="E35" s="84">
        <f>E10+E34</f>
        <v>0</v>
      </c>
      <c r="F35" s="84">
        <f>F10+F34</f>
        <v>40</v>
      </c>
      <c r="G35" s="84">
        <f>G10+G34</f>
        <v>600</v>
      </c>
      <c r="H35" s="84">
        <f>H10+H34</f>
        <v>27</v>
      </c>
      <c r="I35" s="62" t="s">
        <v>124</v>
      </c>
      <c r="J35" s="33">
        <f>J10+J34</f>
        <v>18</v>
      </c>
      <c r="K35" s="84">
        <f>K10+K34</f>
        <v>252</v>
      </c>
      <c r="L35" s="84">
        <f>L10+L34</f>
        <v>15</v>
      </c>
      <c r="M35" s="84">
        <f>M10+M34</f>
        <v>210</v>
      </c>
      <c r="N35" s="84">
        <f>N10+N34</f>
        <v>27</v>
      </c>
      <c r="O35" s="62" t="s">
        <v>124</v>
      </c>
      <c r="P35" s="33">
        <f>P10+P34</f>
        <v>10</v>
      </c>
      <c r="Q35" s="84">
        <f>Q10+Q34</f>
        <v>140</v>
      </c>
      <c r="R35" s="84">
        <f>R10+R34</f>
        <v>20</v>
      </c>
      <c r="S35" s="84">
        <f>S10+S34</f>
        <v>290</v>
      </c>
      <c r="T35" s="84">
        <f>T10+T34</f>
        <v>30</v>
      </c>
      <c r="U35" s="62" t="s">
        <v>124</v>
      </c>
      <c r="V35" s="33">
        <f>V10+V34</f>
        <v>17</v>
      </c>
      <c r="W35" s="84">
        <f>W10+W34</f>
        <v>238</v>
      </c>
      <c r="X35" s="84">
        <f>X10+X34</f>
        <v>14</v>
      </c>
      <c r="Y35" s="84">
        <f>Y10+Y34</f>
        <v>196</v>
      </c>
      <c r="Z35" s="84">
        <f>Z10+Z34</f>
        <v>33</v>
      </c>
      <c r="AA35" s="62" t="s">
        <v>124</v>
      </c>
      <c r="AB35" s="33">
        <f>AB10+AB34</f>
        <v>16</v>
      </c>
      <c r="AC35" s="84">
        <f>AC10+AC34</f>
        <v>224</v>
      </c>
      <c r="AD35" s="84">
        <f>AD10+AD34</f>
        <v>16</v>
      </c>
      <c r="AE35" s="84">
        <f>AE10+AE34</f>
        <v>224</v>
      </c>
      <c r="AF35" s="84">
        <f>AF10+AF34</f>
        <v>32</v>
      </c>
      <c r="AG35" s="62" t="s">
        <v>124</v>
      </c>
      <c r="AH35" s="33">
        <f>AH10+AH34</f>
        <v>16</v>
      </c>
      <c r="AI35" s="84">
        <f>AI10+AI34</f>
        <v>224</v>
      </c>
      <c r="AJ35" s="84">
        <f>AJ10+AJ34</f>
        <v>15</v>
      </c>
      <c r="AK35" s="84">
        <f>AK10+AK34</f>
        <v>210</v>
      </c>
      <c r="AL35" s="84">
        <f>AL10+AL34</f>
        <v>33</v>
      </c>
      <c r="AM35" s="62" t="s">
        <v>124</v>
      </c>
      <c r="AN35" s="33">
        <f>AN10+AN34</f>
        <v>15</v>
      </c>
      <c r="AO35" s="84">
        <f>AO10+AO34</f>
        <v>210</v>
      </c>
      <c r="AP35" s="84">
        <f>AP10+AP34</f>
        <v>16</v>
      </c>
      <c r="AQ35" s="84">
        <f>AQ10+AQ34</f>
        <v>224</v>
      </c>
      <c r="AR35" s="84">
        <f>AR10+AR34</f>
        <v>31</v>
      </c>
      <c r="AS35" s="62" t="s">
        <v>124</v>
      </c>
      <c r="AT35" s="33">
        <f>AT10+AT34</f>
        <v>1</v>
      </c>
      <c r="AU35" s="84">
        <f>AU10+AU34</f>
        <v>14</v>
      </c>
      <c r="AV35" s="84">
        <f>AV10+AV34</f>
        <v>41</v>
      </c>
      <c r="AW35" s="84">
        <f>AW10+AW34</f>
        <v>574</v>
      </c>
      <c r="AX35" s="84">
        <f>AX10+AX34</f>
        <v>27</v>
      </c>
      <c r="AY35" s="87" t="s">
        <v>124</v>
      </c>
      <c r="AZ35" s="43">
        <f>AZ10+AZ34</f>
        <v>93</v>
      </c>
      <c r="BA35" s="84">
        <f>BA10+BA34</f>
        <v>1302</v>
      </c>
      <c r="BB35" s="84">
        <f>BB10+BB34</f>
        <v>177</v>
      </c>
      <c r="BC35" s="84">
        <f>BC10+BC34</f>
        <v>2528</v>
      </c>
      <c r="BD35" s="84">
        <f>BD10+BD34+BD39</f>
        <v>240</v>
      </c>
      <c r="BE35" s="85">
        <f>BE10+BE34</f>
        <v>270</v>
      </c>
      <c r="BF35" s="34"/>
      <c r="BG35" s="34"/>
    </row>
    <row r="36" spans="1:59" s="2" customFormat="1" ht="15.75" customHeight="1" x14ac:dyDescent="0.3">
      <c r="A36" s="44"/>
      <c r="B36" s="45"/>
      <c r="C36" s="46" t="s">
        <v>125</v>
      </c>
      <c r="D36" s="995"/>
      <c r="E36" s="996"/>
      <c r="F36" s="996"/>
      <c r="G36" s="996"/>
      <c r="H36" s="996"/>
      <c r="I36" s="996"/>
      <c r="J36" s="996"/>
      <c r="K36" s="996"/>
      <c r="L36" s="996"/>
      <c r="M36" s="996"/>
      <c r="N36" s="996"/>
      <c r="O36" s="996"/>
      <c r="P36" s="996"/>
      <c r="Q36" s="996"/>
      <c r="R36" s="996"/>
      <c r="S36" s="996"/>
      <c r="T36" s="996"/>
      <c r="U36" s="996"/>
      <c r="V36" s="996"/>
      <c r="W36" s="996"/>
      <c r="X36" s="996"/>
      <c r="Y36" s="996"/>
      <c r="Z36" s="996"/>
      <c r="AA36" s="996"/>
      <c r="AB36" s="995"/>
      <c r="AC36" s="996"/>
      <c r="AD36" s="996"/>
      <c r="AE36" s="996"/>
      <c r="AF36" s="996"/>
      <c r="AG36" s="996"/>
      <c r="AH36" s="996"/>
      <c r="AI36" s="996"/>
      <c r="AJ36" s="996"/>
      <c r="AK36" s="996"/>
      <c r="AL36" s="996"/>
      <c r="AM36" s="996"/>
      <c r="AN36" s="996"/>
      <c r="AO36" s="996"/>
      <c r="AP36" s="996"/>
      <c r="AQ36" s="996"/>
      <c r="AR36" s="996"/>
      <c r="AS36" s="996"/>
      <c r="AT36" s="996"/>
      <c r="AU36" s="996"/>
      <c r="AV36" s="996"/>
      <c r="AW36" s="996"/>
      <c r="AX36" s="996"/>
      <c r="AY36" s="996"/>
      <c r="AZ36" s="982"/>
      <c r="BA36" s="983"/>
      <c r="BB36" s="983"/>
      <c r="BC36" s="983"/>
      <c r="BD36" s="983"/>
      <c r="BE36" s="984"/>
    </row>
    <row r="37" spans="1:59" s="2" customFormat="1" ht="15.75" customHeight="1" x14ac:dyDescent="0.25">
      <c r="A37" s="233" t="s">
        <v>438</v>
      </c>
      <c r="B37" s="586" t="s">
        <v>29</v>
      </c>
      <c r="C37" s="466" t="s">
        <v>439</v>
      </c>
      <c r="D37" s="576"/>
      <c r="E37" s="577"/>
      <c r="F37" s="576"/>
      <c r="G37" s="577"/>
      <c r="H37" s="576"/>
      <c r="I37" s="578"/>
      <c r="J37" s="579"/>
      <c r="K37" s="577"/>
      <c r="L37" s="576"/>
      <c r="M37" s="577"/>
      <c r="N37" s="576"/>
      <c r="O37" s="580"/>
      <c r="P37" s="576"/>
      <c r="Q37" s="577"/>
      <c r="R37" s="576"/>
      <c r="S37" s="577"/>
      <c r="T37" s="576"/>
      <c r="U37" s="578"/>
      <c r="V37" s="579"/>
      <c r="W37" s="577"/>
      <c r="X37" s="576"/>
      <c r="Y37" s="577"/>
      <c r="Z37" s="576"/>
      <c r="AA37" s="580"/>
      <c r="AB37" s="576"/>
      <c r="AC37" s="577"/>
      <c r="AD37" s="576"/>
      <c r="AE37" s="577"/>
      <c r="AF37" s="576"/>
      <c r="AG37" s="578"/>
      <c r="AH37" s="579"/>
      <c r="AI37" s="577"/>
      <c r="AJ37" s="576"/>
      <c r="AK37" s="577"/>
      <c r="AL37" s="576"/>
      <c r="AM37" s="580"/>
      <c r="AN37" s="579"/>
      <c r="AO37" s="577"/>
      <c r="AP37" s="576"/>
      <c r="AQ37" s="577"/>
      <c r="AR37" s="576"/>
      <c r="AS37" s="580"/>
      <c r="AT37" s="576"/>
      <c r="AU37" s="577"/>
      <c r="AV37" s="576"/>
      <c r="AW37" s="577"/>
      <c r="AX37" s="576"/>
      <c r="AY37" s="576" t="s">
        <v>302</v>
      </c>
      <c r="AZ37" s="581"/>
      <c r="BA37" s="577"/>
      <c r="BB37" s="582"/>
      <c r="BC37" s="577"/>
      <c r="BD37" s="582"/>
      <c r="BE37" s="427"/>
      <c r="BF37" s="583" t="s">
        <v>116</v>
      </c>
      <c r="BG37" s="575" t="s">
        <v>75</v>
      </c>
    </row>
    <row r="38" spans="1:59" s="34" customFormat="1" ht="15.75" customHeight="1" thickBot="1" x14ac:dyDescent="0.3">
      <c r="A38" s="532" t="s">
        <v>440</v>
      </c>
      <c r="B38" s="733" t="s">
        <v>29</v>
      </c>
      <c r="C38" s="165" t="s">
        <v>441</v>
      </c>
      <c r="D38" s="576"/>
      <c r="E38" s="577" t="str">
        <f t="shared" ref="E38" si="32">IF(D38*14=0,"",D38*14)</f>
        <v/>
      </c>
      <c r="F38" s="576"/>
      <c r="G38" s="577" t="str">
        <f t="shared" ref="G38" si="33">IF(F38*14=0,"",F38*14)</f>
        <v/>
      </c>
      <c r="H38" s="576"/>
      <c r="I38" s="578"/>
      <c r="J38" s="579"/>
      <c r="K38" s="577" t="str">
        <f t="shared" ref="K38" si="34">IF(J38*14=0,"",J38*14)</f>
        <v/>
      </c>
      <c r="L38" s="576"/>
      <c r="M38" s="577" t="str">
        <f t="shared" ref="M38" si="35">IF(L38*14=0,"",L38*14)</f>
        <v/>
      </c>
      <c r="N38" s="576"/>
      <c r="O38" s="580"/>
      <c r="P38" s="576"/>
      <c r="Q38" s="577" t="str">
        <f t="shared" ref="Q38" si="36">IF(P38*14=0,"",P38*14)</f>
        <v/>
      </c>
      <c r="R38" s="576"/>
      <c r="S38" s="577" t="str">
        <f t="shared" ref="S38" si="37">IF(R38*14=0,"",R38*14)</f>
        <v/>
      </c>
      <c r="T38" s="576"/>
      <c r="U38" s="578"/>
      <c r="V38" s="579"/>
      <c r="W38" s="577" t="str">
        <f t="shared" ref="W38" si="38">IF(V38*14=0,"",V38*14)</f>
        <v/>
      </c>
      <c r="X38" s="576"/>
      <c r="Y38" s="577" t="str">
        <f t="shared" ref="Y38" si="39">IF(X38*14=0,"",X38*14)</f>
        <v/>
      </c>
      <c r="Z38" s="576"/>
      <c r="AA38" s="580"/>
      <c r="AB38" s="576"/>
      <c r="AC38" s="577" t="str">
        <f t="shared" ref="AC38" si="40">IF(AB38*14=0,"",AB38*14)</f>
        <v/>
      </c>
      <c r="AD38" s="576"/>
      <c r="AE38" s="577" t="str">
        <f t="shared" ref="AE38" si="41">IF(AD38*14=0,"",AD38*14)</f>
        <v/>
      </c>
      <c r="AF38" s="576"/>
      <c r="AG38" s="578"/>
      <c r="AH38" s="579"/>
      <c r="AI38" s="577" t="str">
        <f t="shared" ref="AI38" si="42">IF(AH38*14=0,"",AH38*14)</f>
        <v/>
      </c>
      <c r="AJ38" s="576"/>
      <c r="AK38" s="577" t="str">
        <f t="shared" ref="AK38" si="43">IF(AJ38*14=0,"",AJ38*14)</f>
        <v/>
      </c>
      <c r="AL38" s="576"/>
      <c r="AM38" s="580"/>
      <c r="AN38" s="579"/>
      <c r="AO38" s="577" t="str">
        <f t="shared" ref="AO38" si="44">IF(AN38*14=0,"",AN38*14)</f>
        <v/>
      </c>
      <c r="AP38" s="576"/>
      <c r="AQ38" s="577" t="str">
        <f t="shared" ref="AQ38" si="45">IF(AP38*14=0,"",AP38*14)</f>
        <v/>
      </c>
      <c r="AR38" s="576"/>
      <c r="AS38" s="580"/>
      <c r="AT38" s="576"/>
      <c r="AU38" s="577" t="str">
        <f t="shared" ref="AU38" si="46">IF(AT38*14=0,"",AT38*14)</f>
        <v/>
      </c>
      <c r="AV38" s="576"/>
      <c r="AW38" s="577" t="str">
        <f t="shared" ref="AW38" si="47">IF(AV38*14=0,"",AV38*14)</f>
        <v/>
      </c>
      <c r="AX38" s="576"/>
      <c r="AY38" s="576" t="s">
        <v>302</v>
      </c>
      <c r="AZ38" s="581" t="str">
        <f t="shared" ref="AZ38" si="48">IF(D38+J38+P38+V38+AB38+AH38+AN38+AT38=0,"",D38+J38+P38+V38+AB38+AH38+AN38+AT38)</f>
        <v/>
      </c>
      <c r="BA38" s="577" t="str">
        <f t="shared" ref="BA38" si="49">IF((D38+J38+P38+V38+AB38+AH38+AN38+AT38)*14=0,"",(D38+J38+P38+V38+AB38+AH38+AN38+AT38)*14)</f>
        <v/>
      </c>
      <c r="BB38" s="582" t="str">
        <f t="shared" ref="BB38" si="50">IF(F38+L38+R38+X38+AD38+AJ38+AP38+AV38=0,"",F38+L38+R38+X38+AD38+AJ38+AP38+AV38)</f>
        <v/>
      </c>
      <c r="BC38" s="577" t="str">
        <f t="shared" ref="BC38" si="51">IF((L38+F38+R38+X38+AD38+AJ38+AP38+AV38)*14=0,"",(L38+F38+R38+X38+AD38+AJ38+AP38+AV38)*14)</f>
        <v/>
      </c>
      <c r="BD38" s="582" t="str">
        <f t="shared" ref="BD38" si="52">IF(N38+H38+T38+Z38+AF38+AL38+AR38+AX38=0,"",N38+H38+T38+Z38+AF38+AL38+AR38+AX38)</f>
        <v/>
      </c>
      <c r="BE38" s="427" t="str">
        <f t="shared" ref="BE38" si="53">IF(D38+F38+L38+J38+P38+R38+V38+X38+AB38+AD38+AH38+AJ38+AN38+AP38+AT38+AV38=0,"",D38+F38+L38+J38+P38+R38+V38+X38+AB38+AD38+AH38+AJ38+AN38+AP38+AT38+AV38)</f>
        <v/>
      </c>
      <c r="BF38" s="583" t="s">
        <v>116</v>
      </c>
      <c r="BG38" s="575" t="s">
        <v>75</v>
      </c>
    </row>
    <row r="39" spans="1:59" ht="15.75" customHeight="1" thickBot="1" x14ac:dyDescent="0.35">
      <c r="A39" s="47"/>
      <c r="B39" s="48"/>
      <c r="C39" s="88" t="s">
        <v>135</v>
      </c>
      <c r="D39" s="49">
        <f>SUM(D37:D38)</f>
        <v>0</v>
      </c>
      <c r="E39" s="50" t="str">
        <f>IF(D39*14=0,"",D39*14)</f>
        <v/>
      </c>
      <c r="F39" s="51">
        <f>SUM(F37:F38)</f>
        <v>0</v>
      </c>
      <c r="G39" s="50" t="str">
        <f>IF(F39*14=0,"",F39*14)</f>
        <v/>
      </c>
      <c r="H39" s="52" t="s">
        <v>124</v>
      </c>
      <c r="I39" s="53" t="s">
        <v>124</v>
      </c>
      <c r="J39" s="49">
        <f>SUM(J37:J38)</f>
        <v>0</v>
      </c>
      <c r="K39" s="50" t="str">
        <f>IF(J39*14=0,"",J39*14)</f>
        <v/>
      </c>
      <c r="L39" s="51">
        <f>SUM(L37:L38)</f>
        <v>0</v>
      </c>
      <c r="M39" s="50" t="str">
        <f>IF(L39*14=0,"",L39*14)</f>
        <v/>
      </c>
      <c r="N39" s="52" t="s">
        <v>124</v>
      </c>
      <c r="O39" s="53" t="s">
        <v>124</v>
      </c>
      <c r="P39" s="49">
        <f>SUM(P37:P38)</f>
        <v>0</v>
      </c>
      <c r="Q39" s="50" t="str">
        <f>IF(P39*14=0,"",P39*14)</f>
        <v/>
      </c>
      <c r="R39" s="51">
        <f>SUM(R37:R38)</f>
        <v>0</v>
      </c>
      <c r="S39" s="50" t="str">
        <f>IF(R39*14=0,"",R39*14)</f>
        <v/>
      </c>
      <c r="T39" s="54" t="s">
        <v>124</v>
      </c>
      <c r="U39" s="53" t="s">
        <v>124</v>
      </c>
      <c r="V39" s="49">
        <f>SUM(V37:V38)</f>
        <v>0</v>
      </c>
      <c r="W39" s="50" t="str">
        <f>IF(V39*14=0,"",V39*14)</f>
        <v/>
      </c>
      <c r="X39" s="51">
        <f>SUM(X37:X38)</f>
        <v>0</v>
      </c>
      <c r="Y39" s="50" t="str">
        <f>IF(X39*14=0,"",X39*14)</f>
        <v/>
      </c>
      <c r="Z39" s="52" t="s">
        <v>124</v>
      </c>
      <c r="AA39" s="53" t="s">
        <v>124</v>
      </c>
      <c r="AB39" s="49">
        <f>SUM(AB37:AB38)</f>
        <v>0</v>
      </c>
      <c r="AC39" s="50" t="str">
        <f>IF(AB39*14=0,"",AB39*14)</f>
        <v/>
      </c>
      <c r="AD39" s="51">
        <f>SUM(AD37:AD38)</f>
        <v>0</v>
      </c>
      <c r="AE39" s="50" t="str">
        <f>IF(AD39*14=0,"",AD39*14)</f>
        <v/>
      </c>
      <c r="AF39" s="52" t="s">
        <v>124</v>
      </c>
      <c r="AG39" s="53" t="s">
        <v>124</v>
      </c>
      <c r="AH39" s="49">
        <f>SUM(AH37:AH38)</f>
        <v>0</v>
      </c>
      <c r="AI39" s="50" t="str">
        <f>IF(AH39*14=0,"",AH39*14)</f>
        <v/>
      </c>
      <c r="AJ39" s="51">
        <f>SUM(AJ37:AJ38)</f>
        <v>0</v>
      </c>
      <c r="AK39" s="50" t="str">
        <f>IF(AJ39*14=0,"",AJ39*14)</f>
        <v/>
      </c>
      <c r="AL39" s="52" t="s">
        <v>124</v>
      </c>
      <c r="AM39" s="53" t="s">
        <v>124</v>
      </c>
      <c r="AN39" s="49">
        <f>SUM(AN37:AN38)</f>
        <v>0</v>
      </c>
      <c r="AO39" s="50" t="str">
        <f>IF(AN39*14=0,"",AN39*14)</f>
        <v/>
      </c>
      <c r="AP39" s="51">
        <f>SUM(AP37:AP38)</f>
        <v>0</v>
      </c>
      <c r="AQ39" s="50" t="str">
        <f>IF(AP39*14=0,"",AP39*14)</f>
        <v/>
      </c>
      <c r="AR39" s="54" t="s">
        <v>124</v>
      </c>
      <c r="AS39" s="53" t="s">
        <v>124</v>
      </c>
      <c r="AT39" s="49">
        <f>SUM(AT37:AT38)</f>
        <v>0</v>
      </c>
      <c r="AU39" s="50" t="str">
        <f>IF(AT39*14=0,"",AT39*14)</f>
        <v/>
      </c>
      <c r="AV39" s="51">
        <f>SUM(AV37:AV38)</f>
        <v>0</v>
      </c>
      <c r="AW39" s="50" t="str">
        <f>IF(AV39*15=0,"",AV39*15)</f>
        <v/>
      </c>
      <c r="AX39" s="52">
        <f>SUM(AX37:AX38)</f>
        <v>0</v>
      </c>
      <c r="AY39" s="89" t="s">
        <v>124</v>
      </c>
      <c r="AZ39" s="55" t="str">
        <f>IF(D39+J39+P39+V39+AB39+AH39+AN39+AT39=0,"",D39+J39+P39+V39+AB39+AH39+AN39+AT39)</f>
        <v/>
      </c>
      <c r="BA39" s="96" t="str">
        <f>IF((P39+V39+AB39+AH39+AN39+AT39)*14=0,"",(P39+V39+AB39+AH39+AN39+AT39)*14)</f>
        <v/>
      </c>
      <c r="BB39" s="133" t="str">
        <f>IF(F39+L39+R39+X39+AD39+AJ39+AP39=0,"",F39+L39+R39+X39+AD39+AJ39+AP39)</f>
        <v/>
      </c>
      <c r="BC39" s="67" t="str">
        <f>IF((L39+F39+R39+X39+AD39+AJ39+AP39+AV39)*14=0,"",(L39+F39+R39+X39+AD39+AJ39+AP39+AV39)*14)</f>
        <v/>
      </c>
      <c r="BD39" s="91">
        <f>SUM(BD37:BD38)</f>
        <v>0</v>
      </c>
      <c r="BE39" s="56" t="s">
        <v>305</v>
      </c>
      <c r="BF39" s="34"/>
      <c r="BG39" s="34"/>
    </row>
    <row r="40" spans="1:59" ht="15.75" customHeight="1" thickBot="1" x14ac:dyDescent="0.35">
      <c r="A40" s="47"/>
      <c r="B40" s="48"/>
      <c r="C40" s="105" t="s">
        <v>306</v>
      </c>
      <c r="D40" s="49">
        <f>D34+D39</f>
        <v>0</v>
      </c>
      <c r="E40" s="50" t="str">
        <f>IF(D40*14=0,"",D40*14)</f>
        <v/>
      </c>
      <c r="F40" s="51">
        <f>F34+F39</f>
        <v>0</v>
      </c>
      <c r="G40" s="50" t="str">
        <f>IF(F40*14=0,"",F40*14)</f>
        <v/>
      </c>
      <c r="H40" s="52" t="s">
        <v>124</v>
      </c>
      <c r="I40" s="53" t="s">
        <v>124</v>
      </c>
      <c r="J40" s="49">
        <f>J34+J39</f>
        <v>0</v>
      </c>
      <c r="K40" s="50" t="str">
        <f>IF(J40*14=0,"",J40*14)</f>
        <v/>
      </c>
      <c r="L40" s="51">
        <f>L34+L39</f>
        <v>0</v>
      </c>
      <c r="M40" s="50" t="str">
        <f>IF(L40*14=0,"",L40*14)</f>
        <v/>
      </c>
      <c r="N40" s="52" t="s">
        <v>124</v>
      </c>
      <c r="O40" s="53" t="s">
        <v>124</v>
      </c>
      <c r="P40" s="49">
        <f>P34+P39</f>
        <v>1</v>
      </c>
      <c r="Q40" s="50">
        <f>IF(P40*14=0,"",P40*14)</f>
        <v>14</v>
      </c>
      <c r="R40" s="51">
        <f>R34+R39</f>
        <v>1</v>
      </c>
      <c r="S40" s="50">
        <f>IF(R40*14=0,"",R40*14)</f>
        <v>14</v>
      </c>
      <c r="T40" s="54" t="s">
        <v>124</v>
      </c>
      <c r="U40" s="53" t="s">
        <v>124</v>
      </c>
      <c r="V40" s="49">
        <f>V34+V39</f>
        <v>12</v>
      </c>
      <c r="W40" s="50">
        <f>IF(V40*14=0,"",V40*14)</f>
        <v>168</v>
      </c>
      <c r="X40" s="51">
        <f>X34+X39</f>
        <v>10</v>
      </c>
      <c r="Y40" s="50">
        <f>IF(X40*14=0,"",X40*14)</f>
        <v>140</v>
      </c>
      <c r="Z40" s="52" t="s">
        <v>124</v>
      </c>
      <c r="AA40" s="53" t="s">
        <v>124</v>
      </c>
      <c r="AB40" s="49">
        <f>AB34+AB39</f>
        <v>13</v>
      </c>
      <c r="AC40" s="50">
        <f>IF(AB40*14=0,"",AB40*14)</f>
        <v>182</v>
      </c>
      <c r="AD40" s="51">
        <f>AD34+AD39</f>
        <v>12</v>
      </c>
      <c r="AE40" s="50">
        <f>IF(AD40*14=0,"",AD40*14)</f>
        <v>168</v>
      </c>
      <c r="AF40" s="52" t="s">
        <v>124</v>
      </c>
      <c r="AG40" s="53" t="s">
        <v>124</v>
      </c>
      <c r="AH40" s="49">
        <f>AH34+AH39</f>
        <v>15</v>
      </c>
      <c r="AI40" s="50">
        <f>IF(AH40*14=0,"",AH40*14)</f>
        <v>210</v>
      </c>
      <c r="AJ40" s="51">
        <f>AJ34+AJ39</f>
        <v>12</v>
      </c>
      <c r="AK40" s="50">
        <f>IF(AJ40*14=0,"",AJ40*14)</f>
        <v>168</v>
      </c>
      <c r="AL40" s="52" t="s">
        <v>124</v>
      </c>
      <c r="AM40" s="53" t="s">
        <v>124</v>
      </c>
      <c r="AN40" s="49">
        <f>AN34+AN39</f>
        <v>15</v>
      </c>
      <c r="AO40" s="50">
        <f>IF(AN40*14=0,"",AN40*14)</f>
        <v>210</v>
      </c>
      <c r="AP40" s="51">
        <f>AP34+AP39</f>
        <v>14</v>
      </c>
      <c r="AQ40" s="50">
        <f>IF(AP40*14=0,"",AP40*14)</f>
        <v>196</v>
      </c>
      <c r="AR40" s="54" t="s">
        <v>124</v>
      </c>
      <c r="AS40" s="53" t="s">
        <v>124</v>
      </c>
      <c r="AT40" s="49">
        <f>AT34+AT39</f>
        <v>0</v>
      </c>
      <c r="AU40" s="50" t="str">
        <f>IF(AT40*14=0,"",AT40*14)</f>
        <v/>
      </c>
      <c r="AV40" s="51">
        <f>AV34+AV39</f>
        <v>40</v>
      </c>
      <c r="AW40" s="50">
        <f>IF(AV40*15=0,"",AV40*15)</f>
        <v>600</v>
      </c>
      <c r="AX40" s="52" t="s">
        <v>124</v>
      </c>
      <c r="AY40" s="89" t="s">
        <v>124</v>
      </c>
      <c r="AZ40" s="55">
        <f>IF(D40+J40+P40+V40+AB40+AN40+AT40+AH40=0,"",D40+J40+P40+V40+AB40+AN40+AT40+AH40)</f>
        <v>56</v>
      </c>
      <c r="BA40" s="96">
        <f>IF((D40+J40+P40+V40+AB40+AH40+AN40+AT40)*14=0,"",(D40+J40+P40+V40+AB40+AH40+AN40+AT40)*14)</f>
        <v>784</v>
      </c>
      <c r="BB40" s="97">
        <f>IF(F40+L40+R40+X40+AD40+AP40+AV40+AJ40=0,"",F40+L40+R40+X40+AD40+AP40+AV40+AJ40)</f>
        <v>89</v>
      </c>
      <c r="BC40" s="68">
        <f t="shared" ref="BC40" si="54">IF((L40+F40+R40+X40+AD40+AJ40+AP40+AV40)*14=0,"",(L40+F40+R40+X40+AD40+AJ40+AP40+AV40)*14)</f>
        <v>1246</v>
      </c>
      <c r="BD40" s="52" t="s">
        <v>124</v>
      </c>
      <c r="BE40" s="56" t="s">
        <v>124</v>
      </c>
      <c r="BF40" s="34"/>
      <c r="BG40" s="34"/>
    </row>
    <row r="41" spans="1:59" ht="15.75" hidden="1" customHeight="1" thickTop="1" x14ac:dyDescent="0.3">
      <c r="A41" s="107"/>
      <c r="B41" s="106"/>
      <c r="C41" s="358"/>
      <c r="D41" s="995"/>
      <c r="E41" s="996"/>
      <c r="F41" s="996"/>
      <c r="G41" s="996"/>
      <c r="H41" s="996"/>
      <c r="I41" s="996"/>
      <c r="J41" s="996"/>
      <c r="K41" s="996"/>
      <c r="L41" s="996"/>
      <c r="M41" s="996"/>
      <c r="N41" s="996"/>
      <c r="O41" s="996"/>
      <c r="P41" s="996"/>
      <c r="Q41" s="996"/>
      <c r="R41" s="996"/>
      <c r="S41" s="996"/>
      <c r="T41" s="996"/>
      <c r="U41" s="996"/>
      <c r="V41" s="996"/>
      <c r="W41" s="996"/>
      <c r="X41" s="996"/>
      <c r="Y41" s="996"/>
      <c r="Z41" s="996"/>
      <c r="AA41" s="996"/>
      <c r="AB41" s="995"/>
      <c r="AC41" s="996"/>
      <c r="AD41" s="996"/>
      <c r="AE41" s="996"/>
      <c r="AF41" s="996"/>
      <c r="AG41" s="996"/>
      <c r="AH41" s="996"/>
      <c r="AI41" s="996"/>
      <c r="AJ41" s="996"/>
      <c r="AK41" s="996"/>
      <c r="AL41" s="996"/>
      <c r="AM41" s="996"/>
      <c r="AN41" s="996"/>
      <c r="AO41" s="996"/>
      <c r="AP41" s="996"/>
      <c r="AQ41" s="996"/>
      <c r="AR41" s="996"/>
      <c r="AS41" s="996"/>
      <c r="AT41" s="996"/>
      <c r="AU41" s="996"/>
      <c r="AV41" s="996"/>
      <c r="AW41" s="996"/>
      <c r="AX41" s="996"/>
      <c r="AY41" s="996"/>
      <c r="AZ41" s="985"/>
      <c r="BA41" s="986"/>
      <c r="BB41" s="986"/>
      <c r="BC41" s="983"/>
      <c r="BD41" s="983"/>
      <c r="BE41" s="984"/>
      <c r="BF41" s="34"/>
      <c r="BG41" s="34"/>
    </row>
    <row r="42" spans="1:59" ht="15.75" hidden="1" customHeight="1" x14ac:dyDescent="0.25">
      <c r="A42" s="237"/>
      <c r="B42" s="551" t="s">
        <v>29</v>
      </c>
      <c r="C42" s="232" t="s">
        <v>307</v>
      </c>
      <c r="D42" s="587"/>
      <c r="E42" s="588"/>
      <c r="F42" s="588"/>
      <c r="G42" s="588"/>
      <c r="H42" s="589"/>
      <c r="I42" s="590"/>
      <c r="J42" s="591"/>
      <c r="K42" s="588"/>
      <c r="L42" s="588"/>
      <c r="M42" s="588"/>
      <c r="N42" s="589"/>
      <c r="O42" s="590"/>
      <c r="P42" s="592"/>
      <c r="Q42" s="588"/>
      <c r="R42" s="588"/>
      <c r="S42" s="588"/>
      <c r="T42" s="589"/>
      <c r="U42" s="589"/>
      <c r="V42" s="592"/>
      <c r="W42" s="588"/>
      <c r="X42" s="588"/>
      <c r="Y42" s="588"/>
      <c r="Z42" s="589"/>
      <c r="AA42" s="590"/>
      <c r="AB42" s="591"/>
      <c r="AC42" s="588"/>
      <c r="AD42" s="588"/>
      <c r="AE42" s="588"/>
      <c r="AF42" s="589"/>
      <c r="AG42" s="589"/>
      <c r="AH42" s="589"/>
      <c r="AI42" s="588"/>
      <c r="AJ42" s="588"/>
      <c r="AK42" s="377"/>
      <c r="AL42" s="378"/>
      <c r="AM42" s="593"/>
      <c r="AN42" s="591"/>
      <c r="AO42" s="588"/>
      <c r="AP42" s="588"/>
      <c r="AQ42" s="588"/>
      <c r="AR42" s="589"/>
      <c r="AS42" s="590"/>
      <c r="AT42" s="591"/>
      <c r="AU42" s="588"/>
      <c r="AV42" s="588"/>
      <c r="AW42" s="426"/>
      <c r="AX42" s="559"/>
      <c r="AY42" s="560"/>
      <c r="AZ42" s="57"/>
      <c r="BA42" s="561"/>
      <c r="BB42" s="561"/>
      <c r="BC42" s="561"/>
      <c r="BD42" s="561"/>
      <c r="BE42" s="562"/>
      <c r="BF42" s="34"/>
      <c r="BG42" s="34"/>
    </row>
    <row r="43" spans="1:59" ht="15.75" hidden="1" customHeight="1" x14ac:dyDescent="0.25">
      <c r="A43" s="61"/>
      <c r="B43" s="563" t="s">
        <v>29</v>
      </c>
      <c r="C43" s="564" t="s">
        <v>308</v>
      </c>
      <c r="D43" s="565"/>
      <c r="E43" s="588"/>
      <c r="F43" s="588"/>
      <c r="G43" s="588"/>
      <c r="H43" s="589"/>
      <c r="I43" s="566"/>
      <c r="J43" s="591"/>
      <c r="K43" s="588"/>
      <c r="L43" s="588"/>
      <c r="M43" s="588"/>
      <c r="N43" s="589"/>
      <c r="O43" s="566"/>
      <c r="P43" s="592"/>
      <c r="Q43" s="588"/>
      <c r="R43" s="588"/>
      <c r="S43" s="588"/>
      <c r="T43" s="589"/>
      <c r="U43" s="589"/>
      <c r="V43" s="592"/>
      <c r="W43" s="588"/>
      <c r="X43" s="588"/>
      <c r="Y43" s="588"/>
      <c r="Z43" s="589"/>
      <c r="AA43" s="566"/>
      <c r="AB43" s="591"/>
      <c r="AC43" s="588"/>
      <c r="AD43" s="588"/>
      <c r="AE43" s="588"/>
      <c r="AF43" s="589"/>
      <c r="AG43" s="589"/>
      <c r="AH43" s="589"/>
      <c r="AI43" s="588"/>
      <c r="AJ43" s="588"/>
      <c r="AK43" s="377"/>
      <c r="AL43" s="378"/>
      <c r="AM43" s="379"/>
      <c r="AN43" s="591"/>
      <c r="AO43" s="588"/>
      <c r="AP43" s="588"/>
      <c r="AQ43" s="588"/>
      <c r="AR43" s="589"/>
      <c r="AS43" s="566"/>
      <c r="AT43" s="591"/>
      <c r="AU43" s="588"/>
      <c r="AV43" s="588"/>
      <c r="AW43" s="426"/>
      <c r="AX43" s="559"/>
      <c r="AY43" s="560"/>
      <c r="AZ43" s="57"/>
      <c r="BA43" s="561"/>
      <c r="BB43" s="561"/>
      <c r="BC43" s="561"/>
      <c r="BD43" s="561"/>
      <c r="BE43" s="562"/>
      <c r="BF43" s="34"/>
      <c r="BG43" s="34"/>
    </row>
    <row r="44" spans="1:59" ht="15.95" hidden="1" customHeight="1" x14ac:dyDescent="0.25">
      <c r="A44" s="61"/>
      <c r="B44" s="563" t="s">
        <v>29</v>
      </c>
      <c r="C44" s="564" t="s">
        <v>309</v>
      </c>
      <c r="D44" s="565"/>
      <c r="E44" s="588"/>
      <c r="F44" s="588"/>
      <c r="G44" s="588"/>
      <c r="H44" s="589"/>
      <c r="I44" s="566"/>
      <c r="J44" s="591"/>
      <c r="K44" s="588"/>
      <c r="L44" s="588"/>
      <c r="M44" s="588"/>
      <c r="N44" s="589"/>
      <c r="O44" s="566"/>
      <c r="P44" s="592"/>
      <c r="Q44" s="588"/>
      <c r="R44" s="588"/>
      <c r="S44" s="588"/>
      <c r="T44" s="589"/>
      <c r="U44" s="589"/>
      <c r="V44" s="592"/>
      <c r="W44" s="588"/>
      <c r="X44" s="588"/>
      <c r="Y44" s="588"/>
      <c r="Z44" s="589"/>
      <c r="AA44" s="566"/>
      <c r="AB44" s="591"/>
      <c r="AC44" s="588"/>
      <c r="AD44" s="588"/>
      <c r="AE44" s="588"/>
      <c r="AF44" s="589"/>
      <c r="AG44" s="589"/>
      <c r="AH44" s="589"/>
      <c r="AI44" s="588"/>
      <c r="AJ44" s="588"/>
      <c r="AK44" s="377"/>
      <c r="AL44" s="378"/>
      <c r="AM44" s="379"/>
      <c r="AN44" s="591"/>
      <c r="AO44" s="588"/>
      <c r="AP44" s="588"/>
      <c r="AQ44" s="588"/>
      <c r="AR44" s="589"/>
      <c r="AS44" s="566"/>
      <c r="AT44" s="591"/>
      <c r="AU44" s="588"/>
      <c r="AV44" s="588"/>
      <c r="AW44" s="426"/>
      <c r="AX44" s="559"/>
      <c r="AY44" s="560"/>
      <c r="AZ44" s="57"/>
      <c r="BA44" s="561"/>
      <c r="BB44" s="561"/>
      <c r="BC44" s="561"/>
      <c r="BD44" s="561"/>
      <c r="BE44" s="562"/>
      <c r="BF44" s="34"/>
      <c r="BG44" s="34"/>
    </row>
    <row r="45" spans="1:59" ht="15.75" customHeight="1" x14ac:dyDescent="0.25">
      <c r="A45" s="949"/>
      <c r="B45" s="987"/>
      <c r="C45" s="987"/>
      <c r="D45" s="987"/>
      <c r="E45" s="987"/>
      <c r="F45" s="987"/>
      <c r="G45" s="987"/>
      <c r="H45" s="987"/>
      <c r="I45" s="987"/>
      <c r="J45" s="987"/>
      <c r="K45" s="987"/>
      <c r="L45" s="987"/>
      <c r="M45" s="987"/>
      <c r="N45" s="987"/>
      <c r="O45" s="987"/>
      <c r="P45" s="987"/>
      <c r="Q45" s="987"/>
      <c r="R45" s="987"/>
      <c r="S45" s="987"/>
      <c r="T45" s="987"/>
      <c r="U45" s="987"/>
      <c r="V45" s="987"/>
      <c r="W45" s="987"/>
      <c r="X45" s="987"/>
      <c r="Y45" s="987"/>
      <c r="Z45" s="987"/>
      <c r="AA45" s="987"/>
      <c r="AB45" s="432"/>
      <c r="AC45" s="432"/>
      <c r="AD45" s="432"/>
      <c r="AE45" s="432"/>
      <c r="AF45" s="432"/>
      <c r="AG45" s="432"/>
      <c r="AH45" s="432"/>
      <c r="AI45" s="432"/>
      <c r="AJ45" s="432"/>
      <c r="AK45" s="432"/>
      <c r="AL45" s="432"/>
      <c r="AM45" s="432"/>
      <c r="AN45" s="432"/>
      <c r="AO45" s="432"/>
      <c r="AP45" s="432"/>
      <c r="AQ45" s="432"/>
      <c r="AR45" s="432"/>
      <c r="AS45" s="432"/>
      <c r="AT45" s="432"/>
      <c r="AU45" s="432"/>
      <c r="AV45" s="432"/>
      <c r="AW45" s="567"/>
      <c r="AX45" s="567"/>
      <c r="AY45" s="567"/>
      <c r="AZ45" s="568"/>
      <c r="BA45" s="569"/>
      <c r="BB45" s="569"/>
      <c r="BC45" s="569"/>
      <c r="BD45" s="569"/>
      <c r="BE45" s="570"/>
      <c r="BF45" s="34"/>
      <c r="BG45" s="34"/>
    </row>
    <row r="46" spans="1:59" ht="15.75" customHeight="1" x14ac:dyDescent="0.25">
      <c r="A46" s="951" t="s">
        <v>217</v>
      </c>
      <c r="B46" s="988"/>
      <c r="C46" s="988"/>
      <c r="D46" s="988"/>
      <c r="E46" s="988"/>
      <c r="F46" s="988"/>
      <c r="G46" s="988"/>
      <c r="H46" s="988"/>
      <c r="I46" s="988"/>
      <c r="J46" s="988"/>
      <c r="K46" s="988"/>
      <c r="L46" s="988"/>
      <c r="M46" s="988"/>
      <c r="N46" s="988"/>
      <c r="O46" s="988"/>
      <c r="P46" s="988"/>
      <c r="Q46" s="988"/>
      <c r="R46" s="988"/>
      <c r="S46" s="988"/>
      <c r="T46" s="988"/>
      <c r="U46" s="988"/>
      <c r="V46" s="988"/>
      <c r="W46" s="988"/>
      <c r="X46" s="988"/>
      <c r="Y46" s="988"/>
      <c r="Z46" s="988"/>
      <c r="AA46" s="988"/>
      <c r="AB46" s="436"/>
      <c r="AC46" s="436"/>
      <c r="AD46" s="436"/>
      <c r="AE46" s="436"/>
      <c r="AF46" s="436"/>
      <c r="AG46" s="436"/>
      <c r="AH46" s="436"/>
      <c r="AI46" s="436"/>
      <c r="AJ46" s="436"/>
      <c r="AK46" s="436"/>
      <c r="AL46" s="436"/>
      <c r="AM46" s="436"/>
      <c r="AN46" s="436"/>
      <c r="AO46" s="436"/>
      <c r="AP46" s="436"/>
      <c r="AQ46" s="436"/>
      <c r="AR46" s="436"/>
      <c r="AS46" s="436"/>
      <c r="AT46" s="436"/>
      <c r="AU46" s="436"/>
      <c r="AV46" s="436"/>
      <c r="AW46" s="436"/>
      <c r="AX46" s="436"/>
      <c r="AY46" s="436"/>
      <c r="AZ46" s="568"/>
      <c r="BA46" s="569"/>
      <c r="BB46" s="569"/>
      <c r="BC46" s="569"/>
      <c r="BD46" s="569"/>
      <c r="BE46" s="570"/>
      <c r="BF46" s="34"/>
      <c r="BG46" s="34"/>
    </row>
    <row r="47" spans="1:59" ht="16.5" customHeight="1" x14ac:dyDescent="0.3">
      <c r="A47" s="594"/>
      <c r="B47" s="437"/>
      <c r="C47" s="438" t="s">
        <v>218</v>
      </c>
      <c r="D47" s="439"/>
      <c r="E47" s="440"/>
      <c r="F47" s="440"/>
      <c r="G47" s="440"/>
      <c r="H47" s="582"/>
      <c r="I47" s="441" t="str">
        <f>IF(COUNTIF(I12:I44,"A")=0,"",COUNTIF(I12:I44,"A"))</f>
        <v/>
      </c>
      <c r="J47" s="439"/>
      <c r="K47" s="440"/>
      <c r="L47" s="440"/>
      <c r="M47" s="440"/>
      <c r="N47" s="582"/>
      <c r="O47" s="441" t="str">
        <f>IF(COUNTIF(O12:O44,"A")=0,"",COUNTIF(O12:O44,"A"))</f>
        <v/>
      </c>
      <c r="P47" s="439"/>
      <c r="Q47" s="440"/>
      <c r="R47" s="440"/>
      <c r="S47" s="440"/>
      <c r="T47" s="582"/>
      <c r="U47" s="441" t="str">
        <f>IF(COUNTIF(U12:U44,"A")=0,"",COUNTIF(U12:U44,"A"))</f>
        <v/>
      </c>
      <c r="V47" s="439"/>
      <c r="W47" s="440"/>
      <c r="X47" s="440"/>
      <c r="Y47" s="440"/>
      <c r="Z47" s="582"/>
      <c r="AA47" s="441" t="str">
        <f>IF(COUNTIF(AA12:AA44,"A")=0,"",COUNTIF(AA12:AA44,"A"))</f>
        <v/>
      </c>
      <c r="AB47" s="439"/>
      <c r="AC47" s="440"/>
      <c r="AD47" s="440"/>
      <c r="AE47" s="440"/>
      <c r="AF47" s="582"/>
      <c r="AG47" s="441" t="str">
        <f>IF(COUNTIF(AG12:AG44,"A")=0,"",COUNTIF(AG12:AG44,"A"))</f>
        <v/>
      </c>
      <c r="AH47" s="439"/>
      <c r="AI47" s="440"/>
      <c r="AJ47" s="440"/>
      <c r="AK47" s="440"/>
      <c r="AL47" s="582"/>
      <c r="AM47" s="441" t="str">
        <f>IF(COUNTIF(AM12:AM44,"A")=0,"",COUNTIF(AM12:AM44,"A"))</f>
        <v/>
      </c>
      <c r="AN47" s="439"/>
      <c r="AO47" s="440"/>
      <c r="AP47" s="440"/>
      <c r="AQ47" s="440"/>
      <c r="AR47" s="582"/>
      <c r="AS47" s="441" t="str">
        <f>IF(COUNTIF(AS12:AS44,"A")=0,"",COUNTIF(AS12:AS44,"A"))</f>
        <v/>
      </c>
      <c r="AT47" s="439"/>
      <c r="AU47" s="440"/>
      <c r="AV47" s="440"/>
      <c r="AW47" s="440"/>
      <c r="AX47" s="582"/>
      <c r="AY47" s="441" t="str">
        <f>IF(COUNTIF(AY12:AY44,"A")=0,"",COUNTIF(AY12:AY44,"A"))</f>
        <v/>
      </c>
      <c r="AZ47" s="442"/>
      <c r="BA47" s="440"/>
      <c r="BB47" s="440"/>
      <c r="BC47" s="440"/>
      <c r="BD47" s="582"/>
      <c r="BE47" s="443" t="str">
        <f t="shared" ref="BE47:BE59" si="55">IF(SUM(I47:AY47)=0,"",SUM(I47:AY47))</f>
        <v/>
      </c>
      <c r="BF47" s="34"/>
      <c r="BG47" s="34"/>
    </row>
    <row r="48" spans="1:59" ht="15.75" customHeight="1" x14ac:dyDescent="0.3">
      <c r="A48" s="595"/>
      <c r="B48" s="596"/>
      <c r="C48" s="597" t="s">
        <v>219</v>
      </c>
      <c r="D48" s="598"/>
      <c r="E48" s="599"/>
      <c r="F48" s="599"/>
      <c r="G48" s="599"/>
      <c r="H48" s="600"/>
      <c r="I48" s="601" t="str">
        <f>IF(COUNTIF(I12:I44,"B")=0,"",COUNTIF(I12:I44,"B"))</f>
        <v/>
      </c>
      <c r="J48" s="598"/>
      <c r="K48" s="599"/>
      <c r="L48" s="599"/>
      <c r="M48" s="599"/>
      <c r="N48" s="600"/>
      <c r="O48" s="601" t="str">
        <f>IF(COUNTIF(O12:O44,"B")=0,"",COUNTIF(O12:O44,"B"))</f>
        <v/>
      </c>
      <c r="P48" s="598"/>
      <c r="Q48" s="599"/>
      <c r="R48" s="599"/>
      <c r="S48" s="599"/>
      <c r="T48" s="600"/>
      <c r="U48" s="601" t="str">
        <f>IF(COUNTIF(U12:U44,"B")=0,"",COUNTIF(U12:U44,"B"))</f>
        <v/>
      </c>
      <c r="V48" s="598"/>
      <c r="W48" s="599"/>
      <c r="X48" s="599"/>
      <c r="Y48" s="599"/>
      <c r="Z48" s="600"/>
      <c r="AA48" s="601" t="str">
        <f>IF(COUNTIF(AA12:AA44,"B")=0,"",COUNTIF(AA12:AA44,"B"))</f>
        <v/>
      </c>
      <c r="AB48" s="598"/>
      <c r="AC48" s="599"/>
      <c r="AD48" s="599"/>
      <c r="AE48" s="599"/>
      <c r="AF48" s="600"/>
      <c r="AG48" s="601" t="str">
        <f>IF(COUNTIF(AG12:AG44,"B")=0,"",COUNTIF(AG12:AG44,"B"))</f>
        <v/>
      </c>
      <c r="AH48" s="598"/>
      <c r="AI48" s="599"/>
      <c r="AJ48" s="599"/>
      <c r="AK48" s="599"/>
      <c r="AL48" s="600"/>
      <c r="AM48" s="601" t="str">
        <f>IF(COUNTIF(AM12:AM44,"B")=0,"",COUNTIF(AM12:AM44,"B"))</f>
        <v/>
      </c>
      <c r="AN48" s="598"/>
      <c r="AO48" s="599"/>
      <c r="AP48" s="599"/>
      <c r="AQ48" s="599"/>
      <c r="AR48" s="600"/>
      <c r="AS48" s="601" t="str">
        <f>IF(COUNTIF(AS12:AS44,"B")=0,"",COUNTIF(AS12:AS44,"B"))</f>
        <v/>
      </c>
      <c r="AT48" s="598"/>
      <c r="AU48" s="599"/>
      <c r="AV48" s="599"/>
      <c r="AW48" s="599"/>
      <c r="AX48" s="600"/>
      <c r="AY48" s="601" t="str">
        <f>IF(COUNTIF(AY12:AY44,"B")=0,"",COUNTIF(AY12:AY44,"B"))</f>
        <v/>
      </c>
      <c r="AZ48" s="602"/>
      <c r="BA48" s="599"/>
      <c r="BB48" s="599"/>
      <c r="BC48" s="599"/>
      <c r="BD48" s="600"/>
      <c r="BE48" s="603" t="str">
        <f t="shared" si="55"/>
        <v/>
      </c>
      <c r="BF48" s="34"/>
      <c r="BG48" s="34"/>
    </row>
    <row r="49" spans="1:59" ht="15.75" customHeight="1" x14ac:dyDescent="0.3">
      <c r="A49" s="604"/>
      <c r="B49" s="605"/>
      <c r="C49" s="606" t="s">
        <v>220</v>
      </c>
      <c r="D49" s="607"/>
      <c r="E49" s="608"/>
      <c r="F49" s="608"/>
      <c r="G49" s="608"/>
      <c r="H49" s="609"/>
      <c r="I49" s="610" t="str">
        <f>IF(COUNTIF(I12:I44,"ÉÉ")=0,"",COUNTIF(I12:I44,"ÉÉ"))</f>
        <v/>
      </c>
      <c r="J49" s="607"/>
      <c r="K49" s="608"/>
      <c r="L49" s="608"/>
      <c r="M49" s="608"/>
      <c r="N49" s="609"/>
      <c r="O49" s="610" t="str">
        <f>IF(COUNTIF(O12:O44,"ÉÉ")=0,"",COUNTIF(O12:O44,"ÉÉ"))</f>
        <v/>
      </c>
      <c r="P49" s="607"/>
      <c r="Q49" s="608"/>
      <c r="R49" s="608"/>
      <c r="S49" s="608"/>
      <c r="T49" s="609"/>
      <c r="U49" s="610" t="str">
        <f>IF(COUNTIF(U12:U44,"ÉÉ")=0,"",COUNTIF(U12:U44,"ÉÉ"))</f>
        <v/>
      </c>
      <c r="V49" s="607"/>
      <c r="W49" s="608"/>
      <c r="X49" s="608"/>
      <c r="Y49" s="608"/>
      <c r="Z49" s="609"/>
      <c r="AA49" s="610">
        <f>IF(COUNTIF(AA12:AA44,"ÉÉ")=0,"",COUNTIF(AA12:AA44,"ÉÉ"))</f>
        <v>2</v>
      </c>
      <c r="AB49" s="607"/>
      <c r="AC49" s="608"/>
      <c r="AD49" s="608"/>
      <c r="AE49" s="608"/>
      <c r="AF49" s="609"/>
      <c r="AG49" s="610">
        <f>IF(COUNTIF(AG12:AG44,"ÉÉ")=0,"",COUNTIF(AG12:AG44,"ÉÉ"))</f>
        <v>2</v>
      </c>
      <c r="AH49" s="607"/>
      <c r="AI49" s="608"/>
      <c r="AJ49" s="608"/>
      <c r="AK49" s="608"/>
      <c r="AL49" s="609"/>
      <c r="AM49" s="610">
        <f>IF(COUNTIF(AM12:AM44,"ÉÉ")=0,"",COUNTIF(AM12:AM44,"ÉÉ"))</f>
        <v>2</v>
      </c>
      <c r="AN49" s="607"/>
      <c r="AO49" s="608"/>
      <c r="AP49" s="608"/>
      <c r="AQ49" s="608"/>
      <c r="AR49" s="609"/>
      <c r="AS49" s="610">
        <f>IF(COUNTIF(AS12:AS44,"ÉÉ")=0,"",COUNTIF(AS12:AS44,"ÉÉ"))</f>
        <v>1</v>
      </c>
      <c r="AT49" s="607"/>
      <c r="AU49" s="608"/>
      <c r="AV49" s="608"/>
      <c r="AW49" s="608"/>
      <c r="AX49" s="609"/>
      <c r="AY49" s="610" t="str">
        <f>IF(COUNTIF(AY12:AY44,"ÉÉ")=0,"",COUNTIF(AY12:AY44,"ÉÉ"))</f>
        <v/>
      </c>
      <c r="AZ49" s="611"/>
      <c r="BA49" s="608"/>
      <c r="BB49" s="608"/>
      <c r="BC49" s="608"/>
      <c r="BD49" s="609"/>
      <c r="BE49" s="612">
        <f t="shared" si="55"/>
        <v>7</v>
      </c>
      <c r="BF49" s="34"/>
      <c r="BG49" s="34"/>
    </row>
    <row r="50" spans="1:59" ht="15.75" customHeight="1" x14ac:dyDescent="0.3">
      <c r="A50" s="613"/>
      <c r="B50" s="614"/>
      <c r="C50" s="615" t="s">
        <v>221</v>
      </c>
      <c r="D50" s="616"/>
      <c r="E50" s="617"/>
      <c r="F50" s="617"/>
      <c r="G50" s="617"/>
      <c r="H50" s="618"/>
      <c r="I50" s="619" t="str">
        <f>IF(COUNTIF(I12:I44,"ÉÉ(Z)")=0,"",COUNTIF(I12:I44,"ÉÉ(Z)"))</f>
        <v/>
      </c>
      <c r="J50" s="616"/>
      <c r="K50" s="617"/>
      <c r="L50" s="617"/>
      <c r="M50" s="617"/>
      <c r="N50" s="618"/>
      <c r="O50" s="619" t="str">
        <f>IF(COUNTIF(O12:O44,"ÉÉ(Z)")=0,"",COUNTIF(O12:O44,"ÉÉ(Z)"))</f>
        <v/>
      </c>
      <c r="P50" s="616"/>
      <c r="Q50" s="617"/>
      <c r="R50" s="617"/>
      <c r="S50" s="617"/>
      <c r="T50" s="618"/>
      <c r="U50" s="619" t="str">
        <f>IF(COUNTIF(U12:U44,"ÉÉ(Z)")=0,"",COUNTIF(U12:U44,"ÉÉ(Z)"))</f>
        <v/>
      </c>
      <c r="V50" s="616"/>
      <c r="W50" s="617"/>
      <c r="X50" s="617"/>
      <c r="Y50" s="617"/>
      <c r="Z50" s="618"/>
      <c r="AA50" s="619" t="str">
        <f>IF(COUNTIF(AA12:AA44,"ÉÉ(Z)")=0,"",COUNTIF(AA12:AA44,"ÉÉ(Z)"))</f>
        <v/>
      </c>
      <c r="AB50" s="616"/>
      <c r="AC50" s="617"/>
      <c r="AD50" s="617"/>
      <c r="AE50" s="617"/>
      <c r="AF50" s="618"/>
      <c r="AG50" s="619" t="str">
        <f>IF(COUNTIF(AG12:AG44,"ÉÉ(Z)")=0,"",COUNTIF(AG12:AG44,"ÉÉ(Z)"))</f>
        <v/>
      </c>
      <c r="AH50" s="616"/>
      <c r="AI50" s="617"/>
      <c r="AJ50" s="617"/>
      <c r="AK50" s="617"/>
      <c r="AL50" s="618"/>
      <c r="AM50" s="619" t="str">
        <f>IF(COUNTIF(AM12:AM44,"ÉÉ(Z)")=0,"",COUNTIF(AM12:AM44,"ÉÉ(Z)"))</f>
        <v/>
      </c>
      <c r="AN50" s="616"/>
      <c r="AO50" s="617"/>
      <c r="AP50" s="617"/>
      <c r="AQ50" s="617"/>
      <c r="AR50" s="618"/>
      <c r="AS50" s="619" t="str">
        <f>IF(COUNTIF(AS12:AS44,"ÉÉ(Z)")=0,"",COUNTIF(AS12:AS44,"ÉÉ(Z)"))</f>
        <v/>
      </c>
      <c r="AT50" s="616"/>
      <c r="AU50" s="617"/>
      <c r="AV50" s="617"/>
      <c r="AW50" s="617"/>
      <c r="AX50" s="618"/>
      <c r="AY50" s="619" t="str">
        <f>IF(COUNTIF(AY12:AY44,"ÉÉ(Z)")=0,"",COUNTIF(AY12:AY44,"ÉÉ(Z)"))</f>
        <v/>
      </c>
      <c r="AZ50" s="620"/>
      <c r="BA50" s="617"/>
      <c r="BB50" s="617"/>
      <c r="BC50" s="617"/>
      <c r="BD50" s="618"/>
      <c r="BE50" s="621" t="str">
        <f t="shared" si="55"/>
        <v/>
      </c>
    </row>
    <row r="51" spans="1:59" ht="15.75" customHeight="1" x14ac:dyDescent="0.3">
      <c r="A51" s="622"/>
      <c r="B51" s="623"/>
      <c r="C51" s="624" t="s">
        <v>222</v>
      </c>
      <c r="D51" s="625"/>
      <c r="E51" s="626"/>
      <c r="F51" s="626"/>
      <c r="G51" s="626"/>
      <c r="H51" s="627"/>
      <c r="I51" s="628" t="str">
        <f>IF(COUNTIF(I12:I44,"GYJ")=0,"",COUNTIF(I12:I44,"GYJ"))</f>
        <v/>
      </c>
      <c r="J51" s="625"/>
      <c r="K51" s="626"/>
      <c r="L51" s="626"/>
      <c r="M51" s="626"/>
      <c r="N51" s="627"/>
      <c r="O51" s="628" t="str">
        <f>IF(COUNTIF(O12:O44,"GYJ")=0,"",COUNTIF(O12:O44,"GYJ"))</f>
        <v/>
      </c>
      <c r="P51" s="625"/>
      <c r="Q51" s="626"/>
      <c r="R51" s="626"/>
      <c r="S51" s="626"/>
      <c r="T51" s="627"/>
      <c r="U51" s="628">
        <f>IF(COUNTIF(U12:U44,"GYJ")=0,"",COUNTIF(U12:U44,"GYJ"))</f>
        <v>1</v>
      </c>
      <c r="V51" s="625"/>
      <c r="W51" s="626"/>
      <c r="X51" s="626"/>
      <c r="Y51" s="626"/>
      <c r="Z51" s="627"/>
      <c r="AA51" s="628">
        <f>IF(COUNTIF(AA12:AA44,"GYJ")=0,"",COUNTIF(AA12:AA44,"GYJ"))</f>
        <v>2</v>
      </c>
      <c r="AB51" s="625"/>
      <c r="AC51" s="626"/>
      <c r="AD51" s="626"/>
      <c r="AE51" s="626"/>
      <c r="AF51" s="627"/>
      <c r="AG51" s="628">
        <f>IF(COUNTIF(AG12:AG44,"GYJ")=0,"",COUNTIF(AG12:AG44,"GYJ"))</f>
        <v>2</v>
      </c>
      <c r="AH51" s="625"/>
      <c r="AI51" s="626"/>
      <c r="AJ51" s="626"/>
      <c r="AK51" s="626"/>
      <c r="AL51" s="627"/>
      <c r="AM51" s="628">
        <f>IF(COUNTIF(AM12:AM44,"GYJ")=0,"",COUNTIF(AM12:AM44,"GYJ"))</f>
        <v>1</v>
      </c>
      <c r="AN51" s="625"/>
      <c r="AO51" s="626"/>
      <c r="AP51" s="626"/>
      <c r="AQ51" s="626"/>
      <c r="AR51" s="627"/>
      <c r="AS51" s="628" t="str">
        <f>IF(COUNTIF(AS12:AS44,"GYJ")=0,"",COUNTIF(AS12:AS44,"GYJ"))</f>
        <v/>
      </c>
      <c r="AT51" s="625"/>
      <c r="AU51" s="626"/>
      <c r="AV51" s="626"/>
      <c r="AW51" s="626"/>
      <c r="AX51" s="627"/>
      <c r="AY51" s="628" t="str">
        <f>IF(COUNTIF(AY12:AY44,"GYJ")=0,"",COUNTIF(AY12:AY44,"GYJ"))</f>
        <v/>
      </c>
      <c r="AZ51" s="629"/>
      <c r="BA51" s="626"/>
      <c r="BB51" s="626"/>
      <c r="BC51" s="626"/>
      <c r="BD51" s="627"/>
      <c r="BE51" s="630">
        <f t="shared" si="55"/>
        <v>6</v>
      </c>
    </row>
    <row r="52" spans="1:59" ht="13.7" customHeight="1" x14ac:dyDescent="0.3">
      <c r="A52" s="631"/>
      <c r="B52" s="632"/>
      <c r="C52" s="633" t="s">
        <v>223</v>
      </c>
      <c r="D52" s="634"/>
      <c r="E52" s="635"/>
      <c r="F52" s="635"/>
      <c r="G52" s="635"/>
      <c r="H52" s="636"/>
      <c r="I52" s="637" t="str">
        <f>IF(COUNTIF(I12:I44,"GYJ(Z)")=0,"",COUNTIF(I12:I44,"GYJ(Z)"))</f>
        <v/>
      </c>
      <c r="J52" s="634"/>
      <c r="K52" s="635"/>
      <c r="L52" s="635"/>
      <c r="M52" s="635"/>
      <c r="N52" s="636"/>
      <c r="O52" s="637" t="str">
        <f>IF(COUNTIF(O12:O44,"GYJ(Z)")=0,"",COUNTIF(O12:O44,"GYJ(Z)"))</f>
        <v/>
      </c>
      <c r="P52" s="634"/>
      <c r="Q52" s="635"/>
      <c r="R52" s="635"/>
      <c r="S52" s="635"/>
      <c r="T52" s="636"/>
      <c r="U52" s="637" t="str">
        <f>IF(COUNTIF(U12:U44,"GYJ(Z)")=0,"",COUNTIF(U12:U44,"GYJ(Z)"))</f>
        <v/>
      </c>
      <c r="V52" s="634"/>
      <c r="W52" s="635"/>
      <c r="X52" s="635"/>
      <c r="Y52" s="635"/>
      <c r="Z52" s="636"/>
      <c r="AA52" s="637" t="str">
        <f>IF(COUNTIF(AA12:AA44,"GYJ(Z)")=0,"",COUNTIF(AA12:AA44,"GYJ(Z)"))</f>
        <v/>
      </c>
      <c r="AB52" s="634"/>
      <c r="AC52" s="635"/>
      <c r="AD52" s="635"/>
      <c r="AE52" s="635"/>
      <c r="AF52" s="636"/>
      <c r="AG52" s="637" t="str">
        <f>IF(COUNTIF(AG12:AG44,"GYJ(Z)")=0,"",COUNTIF(AG12:AG44,"GYJ(Z)"))</f>
        <v/>
      </c>
      <c r="AH52" s="634"/>
      <c r="AI52" s="635"/>
      <c r="AJ52" s="635"/>
      <c r="AK52" s="635"/>
      <c r="AL52" s="636"/>
      <c r="AM52" s="637">
        <f>IF(COUNTIF(AM12:AM44,"GYJ(Z)")=0,"",COUNTIF(AM12:AM44,"GYJ(Z)"))</f>
        <v>1</v>
      </c>
      <c r="AN52" s="634"/>
      <c r="AO52" s="635"/>
      <c r="AP52" s="635"/>
      <c r="AQ52" s="635"/>
      <c r="AR52" s="636"/>
      <c r="AS52" s="637">
        <f>IF(COUNTIF(AS12:AS44,"GYJ(Z)")=0,"",COUNTIF(AS12:AS44,"GYJ(Z)"))</f>
        <v>1</v>
      </c>
      <c r="AT52" s="634"/>
      <c r="AU52" s="635"/>
      <c r="AV52" s="635"/>
      <c r="AW52" s="635"/>
      <c r="AX52" s="636"/>
      <c r="AY52" s="637">
        <f>IF(COUNTIF(AY12:AY44,"GYJ(Z)")=0,"",COUNTIF(AY12:AY44,"GYJ(Z)"))</f>
        <v>1</v>
      </c>
      <c r="AZ52" s="638"/>
      <c r="BA52" s="635"/>
      <c r="BB52" s="635"/>
      <c r="BC52" s="635"/>
      <c r="BD52" s="636"/>
      <c r="BE52" s="639">
        <f t="shared" si="55"/>
        <v>3</v>
      </c>
    </row>
    <row r="53" spans="1:59" ht="13.7" customHeight="1" x14ac:dyDescent="0.3">
      <c r="A53" s="640"/>
      <c r="B53" s="641"/>
      <c r="C53" s="642" t="s">
        <v>224</v>
      </c>
      <c r="D53" s="643"/>
      <c r="E53" s="644"/>
      <c r="F53" s="644"/>
      <c r="G53" s="644"/>
      <c r="H53" s="645"/>
      <c r="I53" s="646" t="str">
        <f>IF(COUNTIF(I12:I44,"K")=0,"",COUNTIF(I12:I44,"K"))</f>
        <v/>
      </c>
      <c r="J53" s="643"/>
      <c r="K53" s="644"/>
      <c r="L53" s="644"/>
      <c r="M53" s="644"/>
      <c r="N53" s="645"/>
      <c r="O53" s="646" t="str">
        <f>IF(COUNTIF(O12:O44,"K")=0,"",COUNTIF(O12:O44,"K"))</f>
        <v/>
      </c>
      <c r="P53" s="643"/>
      <c r="Q53" s="644"/>
      <c r="R53" s="644"/>
      <c r="S53" s="644"/>
      <c r="T53" s="645"/>
      <c r="U53" s="646" t="str">
        <f>IF(COUNTIF(U12:U44,"K")=0,"",COUNTIF(U12:U44,"K"))</f>
        <v/>
      </c>
      <c r="V53" s="643"/>
      <c r="W53" s="644"/>
      <c r="X53" s="644"/>
      <c r="Y53" s="644"/>
      <c r="Z53" s="645"/>
      <c r="AA53" s="646">
        <f>IF(COUNTIF(AA12:AA44,"K")=0,"",COUNTIF(AA12:AA44,"K"))</f>
        <v>1</v>
      </c>
      <c r="AB53" s="643"/>
      <c r="AC53" s="644"/>
      <c r="AD53" s="644"/>
      <c r="AE53" s="644"/>
      <c r="AF53" s="645"/>
      <c r="AG53" s="646">
        <f>IF(COUNTIF(AG12:AG44,"K")=0,"",COUNTIF(AG12:AG44,"K"))</f>
        <v>1</v>
      </c>
      <c r="AH53" s="643"/>
      <c r="AI53" s="644"/>
      <c r="AJ53" s="644"/>
      <c r="AK53" s="644"/>
      <c r="AL53" s="645"/>
      <c r="AM53" s="646">
        <f>IF(COUNTIF(AM12:AM44,"K")=0,"",COUNTIF(AM12:AM44,"K"))</f>
        <v>1</v>
      </c>
      <c r="AN53" s="643"/>
      <c r="AO53" s="644"/>
      <c r="AP53" s="644"/>
      <c r="AQ53" s="644"/>
      <c r="AR53" s="645"/>
      <c r="AS53" s="646" t="str">
        <f>IF(COUNTIF(AS12:AS44,"K")=0,"",COUNTIF(AS12:AS44,"K"))</f>
        <v/>
      </c>
      <c r="AT53" s="643"/>
      <c r="AU53" s="644"/>
      <c r="AV53" s="644"/>
      <c r="AW53" s="644"/>
      <c r="AX53" s="645"/>
      <c r="AY53" s="646" t="str">
        <f>IF(COUNTIF(AY12:AY44,"K")=0,"",COUNTIF(AY12:AY44,"K"))</f>
        <v/>
      </c>
      <c r="AZ53" s="647"/>
      <c r="BA53" s="644"/>
      <c r="BB53" s="644"/>
      <c r="BC53" s="644"/>
      <c r="BD53" s="645"/>
      <c r="BE53" s="648">
        <f t="shared" si="55"/>
        <v>3</v>
      </c>
    </row>
    <row r="54" spans="1:59" ht="13.7" customHeight="1" x14ac:dyDescent="0.3">
      <c r="A54" s="649"/>
      <c r="B54" s="650"/>
      <c r="C54" s="651" t="s">
        <v>225</v>
      </c>
      <c r="D54" s="652"/>
      <c r="E54" s="653"/>
      <c r="F54" s="653"/>
      <c r="G54" s="653"/>
      <c r="H54" s="654"/>
      <c r="I54" s="655" t="str">
        <f>IF(COUNTIF(I12:I44,"K(Z)")=0,"",COUNTIF(I12:I44,"K(Z)"))</f>
        <v/>
      </c>
      <c r="J54" s="652"/>
      <c r="K54" s="653"/>
      <c r="L54" s="653"/>
      <c r="M54" s="653"/>
      <c r="N54" s="654"/>
      <c r="O54" s="655" t="str">
        <f>IF(COUNTIF(O12:O44,"K(Z)")=0,"",COUNTIF(O12:O44,"K(Z)"))</f>
        <v/>
      </c>
      <c r="P54" s="652"/>
      <c r="Q54" s="653"/>
      <c r="R54" s="653"/>
      <c r="S54" s="653"/>
      <c r="T54" s="654"/>
      <c r="U54" s="655" t="str">
        <f>IF(COUNTIF(U12:U44,"K(Z)")=0,"",COUNTIF(U12:U44,"K(Z)"))</f>
        <v/>
      </c>
      <c r="V54" s="652"/>
      <c r="W54" s="653"/>
      <c r="X54" s="653"/>
      <c r="Y54" s="653"/>
      <c r="Z54" s="654"/>
      <c r="AA54" s="655" t="str">
        <f>IF(COUNTIF(AA12:AA44,"K(Z)")=0,"",COUNTIF(AA12:AA44,"K(Z)"))</f>
        <v/>
      </c>
      <c r="AB54" s="652"/>
      <c r="AC54" s="653"/>
      <c r="AD54" s="653"/>
      <c r="AE54" s="653"/>
      <c r="AF54" s="654"/>
      <c r="AG54" s="655" t="str">
        <f>IF(COUNTIF(AG12:AG44,"K(Z)")=0,"",COUNTIF(AG12:AG44,"K(Z)"))</f>
        <v/>
      </c>
      <c r="AH54" s="652"/>
      <c r="AI54" s="653"/>
      <c r="AJ54" s="653"/>
      <c r="AK54" s="653"/>
      <c r="AL54" s="654"/>
      <c r="AM54" s="655">
        <f>IF(COUNTIF(AM12:AM44,"K(Z)")=0,"",COUNTIF(AM12:AM44,"K(Z)"))</f>
        <v>1</v>
      </c>
      <c r="AN54" s="652"/>
      <c r="AO54" s="653"/>
      <c r="AP54" s="653"/>
      <c r="AQ54" s="653"/>
      <c r="AR54" s="654"/>
      <c r="AS54" s="655">
        <f>IF(COUNTIF(AS12:AS44,"K(Z)")=0,"",COUNTIF(AS12:AS44,"K(Z)"))</f>
        <v>2</v>
      </c>
      <c r="AT54" s="652"/>
      <c r="AU54" s="653"/>
      <c r="AV54" s="653"/>
      <c r="AW54" s="653"/>
      <c r="AX54" s="654"/>
      <c r="AY54" s="655" t="str">
        <f>IF(COUNTIF(AY12:AY44,"K(Z)")=0,"",COUNTIF(AY12:AY44,"K(Z)"))</f>
        <v/>
      </c>
      <c r="AZ54" s="656"/>
      <c r="BA54" s="653"/>
      <c r="BB54" s="653"/>
      <c r="BC54" s="653"/>
      <c r="BD54" s="654"/>
      <c r="BE54" s="657">
        <f t="shared" si="55"/>
        <v>3</v>
      </c>
    </row>
    <row r="55" spans="1:59" ht="15.75" customHeight="1" x14ac:dyDescent="0.3">
      <c r="A55" s="658"/>
      <c r="B55" s="659"/>
      <c r="C55" s="660" t="s">
        <v>226</v>
      </c>
      <c r="D55" s="661"/>
      <c r="E55" s="662"/>
      <c r="F55" s="662"/>
      <c r="G55" s="662"/>
      <c r="H55" s="663"/>
      <c r="I55" s="664" t="str">
        <f>IF(COUNTIF(I12:I44,"AV")=0,"",COUNTIF(I12:I44,"AV"))</f>
        <v/>
      </c>
      <c r="J55" s="661"/>
      <c r="K55" s="662"/>
      <c r="L55" s="662"/>
      <c r="M55" s="662"/>
      <c r="N55" s="663"/>
      <c r="O55" s="664" t="str">
        <f>IF(COUNTIF(O12:O44,"AV")=0,"",COUNTIF(O12:O44,"AV"))</f>
        <v/>
      </c>
      <c r="P55" s="661"/>
      <c r="Q55" s="662"/>
      <c r="R55" s="662"/>
      <c r="S55" s="662"/>
      <c r="T55" s="663"/>
      <c r="U55" s="664" t="str">
        <f>IF(COUNTIF(U12:U44,"AV")=0,"",COUNTIF(U12:U44,"AV"))</f>
        <v/>
      </c>
      <c r="V55" s="661"/>
      <c r="W55" s="662"/>
      <c r="X55" s="662"/>
      <c r="Y55" s="662"/>
      <c r="Z55" s="663"/>
      <c r="AA55" s="664" t="str">
        <f>IF(COUNTIF(AA12:AA44,"AV")=0,"",COUNTIF(AA12:AA44,"AV"))</f>
        <v/>
      </c>
      <c r="AB55" s="661"/>
      <c r="AC55" s="662"/>
      <c r="AD55" s="662"/>
      <c r="AE55" s="662"/>
      <c r="AF55" s="663"/>
      <c r="AG55" s="664" t="str">
        <f>IF(COUNTIF(AG12:AG44,"AV")=0,"",COUNTIF(AG12:AG44,"AV"))</f>
        <v/>
      </c>
      <c r="AH55" s="661"/>
      <c r="AI55" s="662"/>
      <c r="AJ55" s="662"/>
      <c r="AK55" s="662"/>
      <c r="AL55" s="663"/>
      <c r="AM55" s="664" t="str">
        <f>IF(COUNTIF(AM12:AM44,"AV")=0,"",COUNTIF(AM12:AM44,"AV"))</f>
        <v/>
      </c>
      <c r="AN55" s="661"/>
      <c r="AO55" s="662"/>
      <c r="AP55" s="662"/>
      <c r="AQ55" s="662"/>
      <c r="AR55" s="663"/>
      <c r="AS55" s="664" t="str">
        <f>IF(COUNTIF(AS12:AS44,"AV")=0,"",COUNTIF(AS12:AS44,"AV"))</f>
        <v/>
      </c>
      <c r="AT55" s="661"/>
      <c r="AU55" s="662"/>
      <c r="AV55" s="662"/>
      <c r="AW55" s="662"/>
      <c r="AX55" s="663"/>
      <c r="AY55" s="664" t="str">
        <f>IF(COUNTIF(AY12:AY44,"AV")=0,"",COUNTIF(AY12:AY44,"AV"))</f>
        <v/>
      </c>
      <c r="AZ55" s="665"/>
      <c r="BA55" s="662"/>
      <c r="BB55" s="662"/>
      <c r="BC55" s="662"/>
      <c r="BD55" s="663"/>
      <c r="BE55" s="666" t="str">
        <f t="shared" si="55"/>
        <v/>
      </c>
    </row>
    <row r="56" spans="1:59" ht="15.75" customHeight="1" x14ac:dyDescent="0.3">
      <c r="A56" s="667"/>
      <c r="B56" s="668"/>
      <c r="C56" s="669" t="s">
        <v>227</v>
      </c>
      <c r="D56" s="670"/>
      <c r="E56" s="671"/>
      <c r="F56" s="671"/>
      <c r="G56" s="671"/>
      <c r="H56" s="672"/>
      <c r="I56" s="673" t="str">
        <f>IF(COUNTIF(I12:I44,"KV")=0,"",COUNTIF(I12:I44,"KV"))</f>
        <v/>
      </c>
      <c r="J56" s="670"/>
      <c r="K56" s="671"/>
      <c r="L56" s="671"/>
      <c r="M56" s="671"/>
      <c r="N56" s="672"/>
      <c r="O56" s="673" t="str">
        <f>IF(COUNTIF(O12:O44,"KV")=0,"",COUNTIF(O12:O44,"KV"))</f>
        <v/>
      </c>
      <c r="P56" s="670"/>
      <c r="Q56" s="671"/>
      <c r="R56" s="671"/>
      <c r="S56" s="671"/>
      <c r="T56" s="672"/>
      <c r="U56" s="673" t="str">
        <f>IF(COUNTIF(U12:U44,"KV")=0,"",COUNTIF(U12:U44,"KV"))</f>
        <v/>
      </c>
      <c r="V56" s="670"/>
      <c r="W56" s="671"/>
      <c r="X56" s="671"/>
      <c r="Y56" s="671"/>
      <c r="Z56" s="672"/>
      <c r="AA56" s="673" t="str">
        <f>IF(COUNTIF(AA12:AA44,"KV")=0,"",COUNTIF(AA12:AA44,"KV"))</f>
        <v/>
      </c>
      <c r="AB56" s="670"/>
      <c r="AC56" s="671"/>
      <c r="AD56" s="671"/>
      <c r="AE56" s="671"/>
      <c r="AF56" s="672"/>
      <c r="AG56" s="673" t="str">
        <f>IF(COUNTIF(AG12:AG44,"KV")=0,"",COUNTIF(AG12:AG44,"KV"))</f>
        <v/>
      </c>
      <c r="AH56" s="670"/>
      <c r="AI56" s="671"/>
      <c r="AJ56" s="671"/>
      <c r="AK56" s="671"/>
      <c r="AL56" s="672"/>
      <c r="AM56" s="673" t="str">
        <f>IF(COUNTIF(AM12:AM44,"KV")=0,"",COUNTIF(AM12:AM44,"KV"))</f>
        <v/>
      </c>
      <c r="AN56" s="670"/>
      <c r="AO56" s="671"/>
      <c r="AP56" s="671"/>
      <c r="AQ56" s="671"/>
      <c r="AR56" s="672"/>
      <c r="AS56" s="673" t="str">
        <f>IF(COUNTIF(AS12:AS44,"KV")=0,"",COUNTIF(AS12:AS44,"KV"))</f>
        <v/>
      </c>
      <c r="AT56" s="670"/>
      <c r="AU56" s="671"/>
      <c r="AV56" s="671"/>
      <c r="AW56" s="671"/>
      <c r="AX56" s="672"/>
      <c r="AY56" s="673" t="str">
        <f>IF(COUNTIF(AY12:AY44,"KV")=0,"",COUNTIF(AY12:AY44,"KV"))</f>
        <v/>
      </c>
      <c r="AZ56" s="674"/>
      <c r="BA56" s="671"/>
      <c r="BB56" s="671"/>
      <c r="BC56" s="671"/>
      <c r="BD56" s="672"/>
      <c r="BE56" s="675" t="str">
        <f t="shared" si="55"/>
        <v/>
      </c>
    </row>
    <row r="57" spans="1:59" ht="15.75" customHeight="1" x14ac:dyDescent="0.3">
      <c r="A57" s="676"/>
      <c r="B57" s="677"/>
      <c r="C57" s="678" t="s">
        <v>228</v>
      </c>
      <c r="D57" s="679"/>
      <c r="E57" s="680"/>
      <c r="F57" s="680"/>
      <c r="G57" s="680"/>
      <c r="H57" s="681"/>
      <c r="I57" s="682" t="str">
        <f>IF(COUNTIF(I12:I44,"SZG")=0,"",COUNTIF(I12:I44,"SZG"))</f>
        <v/>
      </c>
      <c r="J57" s="679"/>
      <c r="K57" s="680"/>
      <c r="L57" s="680"/>
      <c r="M57" s="680"/>
      <c r="N57" s="681"/>
      <c r="O57" s="682" t="str">
        <f>IF(COUNTIF(O12:O44,"SZG")=0,"",COUNTIF(O12:O44,"SZG"))</f>
        <v/>
      </c>
      <c r="P57" s="679"/>
      <c r="Q57" s="680"/>
      <c r="R57" s="680"/>
      <c r="S57" s="680"/>
      <c r="T57" s="681"/>
      <c r="U57" s="682" t="str">
        <f>IF(COUNTIF(U12:U44,"SZG")=0,"",COUNTIF(U12:U44,"SZG"))</f>
        <v/>
      </c>
      <c r="V57" s="679"/>
      <c r="W57" s="680"/>
      <c r="X57" s="680"/>
      <c r="Y57" s="680"/>
      <c r="Z57" s="681"/>
      <c r="AA57" s="682" t="str">
        <f>IF(COUNTIF(AA12:AA44,"SZG")=0,"",COUNTIF(AA12:AA44,"SZG"))</f>
        <v/>
      </c>
      <c r="AB57" s="679"/>
      <c r="AC57" s="680"/>
      <c r="AD57" s="680"/>
      <c r="AE57" s="680"/>
      <c r="AF57" s="681"/>
      <c r="AG57" s="682" t="str">
        <f>IF(COUNTIF(AG12:AG44,"SZG")=0,"",COUNTIF(AG12:AG44,"SZG"))</f>
        <v/>
      </c>
      <c r="AH57" s="679"/>
      <c r="AI57" s="680"/>
      <c r="AJ57" s="680"/>
      <c r="AK57" s="680"/>
      <c r="AL57" s="681"/>
      <c r="AM57" s="682" t="str">
        <f>IF(COUNTIF(AM12:AM44,"SZG")=0,"",COUNTIF(AM12:AM44,"SZG"))</f>
        <v/>
      </c>
      <c r="AN57" s="679"/>
      <c r="AO57" s="680"/>
      <c r="AP57" s="680"/>
      <c r="AQ57" s="680"/>
      <c r="AR57" s="681"/>
      <c r="AS57" s="682" t="str">
        <f>IF(COUNTIF(AS12:AS44,"SZG")=0,"",COUNTIF(AS12:AS44,"SZG"))</f>
        <v/>
      </c>
      <c r="AT57" s="679"/>
      <c r="AU57" s="680"/>
      <c r="AV57" s="680"/>
      <c r="AW57" s="680"/>
      <c r="AX57" s="681"/>
      <c r="AY57" s="682" t="str">
        <f>IF(COUNTIF(AY12:AY44,"SZG")=0,"",COUNTIF(AY12:AY44,"SZG"))</f>
        <v/>
      </c>
      <c r="AZ57" s="683"/>
      <c r="BA57" s="684"/>
      <c r="BB57" s="684"/>
      <c r="BC57" s="684"/>
      <c r="BD57" s="685"/>
      <c r="BE57" s="686" t="str">
        <f t="shared" si="55"/>
        <v/>
      </c>
    </row>
    <row r="58" spans="1:59" ht="15.75" customHeight="1" x14ac:dyDescent="0.3">
      <c r="A58" s="687"/>
      <c r="B58" s="688"/>
      <c r="C58" s="689" t="s">
        <v>229</v>
      </c>
      <c r="D58" s="690"/>
      <c r="E58" s="691"/>
      <c r="F58" s="691"/>
      <c r="G58" s="691"/>
      <c r="H58" s="692"/>
      <c r="I58" s="693" t="str">
        <f>IF(COUNTIF(I12:I44,"ZV")=0,"",COUNTIF(I12:I44,"ZV"))</f>
        <v/>
      </c>
      <c r="J58" s="690"/>
      <c r="K58" s="691"/>
      <c r="L58" s="691"/>
      <c r="M58" s="691"/>
      <c r="N58" s="692"/>
      <c r="O58" s="693" t="str">
        <f>IF(COUNTIF(O12:O44,"ZV")=0,"",COUNTIF(O12:O44,"ZV"))</f>
        <v/>
      </c>
      <c r="P58" s="690"/>
      <c r="Q58" s="691"/>
      <c r="R58" s="691"/>
      <c r="S58" s="691"/>
      <c r="T58" s="692"/>
      <c r="U58" s="693" t="str">
        <f>IF(COUNTIF(U12:U44,"ZV")=0,"",COUNTIF(U12:U44,"ZV"))</f>
        <v/>
      </c>
      <c r="V58" s="690"/>
      <c r="W58" s="691"/>
      <c r="X58" s="691"/>
      <c r="Y58" s="691"/>
      <c r="Z58" s="692"/>
      <c r="AA58" s="693" t="str">
        <f>IF(COUNTIF(AA12:AA44,"ZV")=0,"",COUNTIF(AA12:AA44,"ZV"))</f>
        <v/>
      </c>
      <c r="AB58" s="690"/>
      <c r="AC58" s="691"/>
      <c r="AD58" s="691"/>
      <c r="AE58" s="691"/>
      <c r="AF58" s="692"/>
      <c r="AG58" s="693" t="str">
        <f>IF(COUNTIF(AG12:AG44,"ZV")=0,"",COUNTIF(AG12:AG44,"ZV"))</f>
        <v/>
      </c>
      <c r="AH58" s="690"/>
      <c r="AI58" s="691"/>
      <c r="AJ58" s="691"/>
      <c r="AK58" s="691"/>
      <c r="AL58" s="692"/>
      <c r="AM58" s="693" t="str">
        <f>IF(COUNTIF(AM12:AM44,"ZV")=0,"",COUNTIF(AM12:AM44,"ZV"))</f>
        <v/>
      </c>
      <c r="AN58" s="690"/>
      <c r="AO58" s="691"/>
      <c r="AP58" s="691"/>
      <c r="AQ58" s="691"/>
      <c r="AR58" s="692"/>
      <c r="AS58" s="693" t="str">
        <f>IF(COUNTIF(AS12:AS44,"ZV")=0,"",COUNTIF(AS12:AS44,"ZV"))</f>
        <v/>
      </c>
      <c r="AT58" s="690"/>
      <c r="AU58" s="691"/>
      <c r="AV58" s="691"/>
      <c r="AW58" s="691"/>
      <c r="AX58" s="692"/>
      <c r="AY58" s="693" t="str">
        <f>IF(COUNTIF(AY12:AY44,"ZV")=0,"",COUNTIF(AY12:AY44,"ZV"))</f>
        <v/>
      </c>
      <c r="AZ58" s="694"/>
      <c r="BA58" s="695"/>
      <c r="BB58" s="695"/>
      <c r="BC58" s="695"/>
      <c r="BD58" s="696"/>
      <c r="BE58" s="697" t="str">
        <f t="shared" si="55"/>
        <v/>
      </c>
    </row>
    <row r="59" spans="1:59" ht="15.75" customHeight="1" thickBot="1" x14ac:dyDescent="0.35">
      <c r="A59" s="698"/>
      <c r="B59" s="699"/>
      <c r="C59" s="700" t="s">
        <v>230</v>
      </c>
      <c r="D59" s="701"/>
      <c r="E59" s="702"/>
      <c r="F59" s="702"/>
      <c r="G59" s="702"/>
      <c r="H59" s="703"/>
      <c r="I59" s="704" t="str">
        <f>IF(SUM(I47:I58)=0,"",SUM(I47:I58))</f>
        <v/>
      </c>
      <c r="J59" s="701"/>
      <c r="K59" s="702"/>
      <c r="L59" s="702"/>
      <c r="M59" s="702"/>
      <c r="N59" s="703"/>
      <c r="O59" s="704" t="str">
        <f>IF(SUM(O47:O58)=0,"",SUM(O47:O58))</f>
        <v/>
      </c>
      <c r="P59" s="701"/>
      <c r="Q59" s="702"/>
      <c r="R59" s="702"/>
      <c r="S59" s="702"/>
      <c r="T59" s="703"/>
      <c r="U59" s="704">
        <f>IF(SUM(U47:U58)=0,"",SUM(U47:U58))</f>
        <v>1</v>
      </c>
      <c r="V59" s="701"/>
      <c r="W59" s="702"/>
      <c r="X59" s="702"/>
      <c r="Y59" s="702"/>
      <c r="Z59" s="703"/>
      <c r="AA59" s="704">
        <f>IF(SUM(AA47:AA58)=0,"",SUM(AA47:AA58))</f>
        <v>5</v>
      </c>
      <c r="AB59" s="701"/>
      <c r="AC59" s="702"/>
      <c r="AD59" s="702"/>
      <c r="AE59" s="702"/>
      <c r="AF59" s="703"/>
      <c r="AG59" s="704">
        <f>IF(SUM(AG47:AG58)=0,"",SUM(AG47:AG58))</f>
        <v>5</v>
      </c>
      <c r="AH59" s="701"/>
      <c r="AI59" s="702"/>
      <c r="AJ59" s="702"/>
      <c r="AK59" s="702"/>
      <c r="AL59" s="703"/>
      <c r="AM59" s="704">
        <f>IF(SUM(AM47:AM58)=0,"",SUM(AM47:AM58))</f>
        <v>6</v>
      </c>
      <c r="AN59" s="701"/>
      <c r="AO59" s="702"/>
      <c r="AP59" s="702"/>
      <c r="AQ59" s="702"/>
      <c r="AR59" s="703"/>
      <c r="AS59" s="704">
        <f>IF(SUM(AS47:AS58)=0,"",SUM(AS47:AS58))</f>
        <v>4</v>
      </c>
      <c r="AT59" s="701"/>
      <c r="AU59" s="702"/>
      <c r="AV59" s="702"/>
      <c r="AW59" s="702"/>
      <c r="AX59" s="703"/>
      <c r="AY59" s="704">
        <f>IF(SUM(AY47:AY58)=0,"",SUM(AY47:AY58))</f>
        <v>1</v>
      </c>
      <c r="AZ59" s="705"/>
      <c r="BA59" s="702"/>
      <c r="BB59" s="702"/>
      <c r="BC59" s="702"/>
      <c r="BD59" s="703"/>
      <c r="BE59" s="706">
        <f t="shared" si="55"/>
        <v>22</v>
      </c>
    </row>
    <row r="60" spans="1:59" ht="15.75" customHeight="1" thickTop="1" x14ac:dyDescent="0.3">
      <c r="B60" s="112"/>
      <c r="C60" s="112"/>
    </row>
    <row r="61" spans="1:59" ht="15.75" customHeight="1" x14ac:dyDescent="0.3">
      <c r="B61" s="112"/>
      <c r="C61" s="112"/>
    </row>
    <row r="62" spans="1:59" ht="15.75" customHeight="1" x14ac:dyDescent="0.3">
      <c r="B62" s="112"/>
      <c r="C62" s="112"/>
    </row>
    <row r="63" spans="1:59" ht="15.75" customHeight="1" x14ac:dyDescent="0.3">
      <c r="B63" s="112"/>
      <c r="C63" s="112"/>
    </row>
    <row r="64" spans="1:59" ht="15.75" customHeight="1" x14ac:dyDescent="0.3">
      <c r="B64" s="112"/>
      <c r="C64" s="112"/>
    </row>
    <row r="65" spans="2:3" ht="15.75" customHeight="1" x14ac:dyDescent="0.3">
      <c r="B65" s="112"/>
      <c r="C65" s="112"/>
    </row>
    <row r="66" spans="2:3" ht="15.75" customHeight="1" x14ac:dyDescent="0.3">
      <c r="B66" s="112"/>
      <c r="C66" s="112"/>
    </row>
    <row r="67" spans="2:3" ht="15.75" customHeight="1" x14ac:dyDescent="0.3">
      <c r="B67" s="112"/>
      <c r="C67" s="112"/>
    </row>
    <row r="68" spans="2:3" ht="15.75" customHeight="1" x14ac:dyDescent="0.3">
      <c r="B68" s="112"/>
      <c r="C68" s="112"/>
    </row>
    <row r="69" spans="2:3" ht="15.75" customHeight="1" x14ac:dyDescent="0.3">
      <c r="B69" s="112"/>
      <c r="C69" s="112"/>
    </row>
    <row r="70" spans="2:3" ht="15.75" customHeight="1" x14ac:dyDescent="0.3">
      <c r="B70" s="112"/>
      <c r="C70" s="112"/>
    </row>
    <row r="71" spans="2:3" ht="15.75" customHeight="1" x14ac:dyDescent="0.3">
      <c r="B71" s="112"/>
      <c r="C71" s="112"/>
    </row>
    <row r="72" spans="2:3" ht="15.75" customHeight="1" x14ac:dyDescent="0.3">
      <c r="B72" s="112"/>
      <c r="C72" s="112"/>
    </row>
    <row r="73" spans="2:3" ht="15.75" customHeight="1" x14ac:dyDescent="0.3">
      <c r="B73" s="112"/>
      <c r="C73" s="112"/>
    </row>
    <row r="74" spans="2:3" ht="15.75" customHeight="1" x14ac:dyDescent="0.3">
      <c r="B74" s="112"/>
      <c r="C74" s="112"/>
    </row>
    <row r="75" spans="2:3" ht="15.75" customHeight="1" x14ac:dyDescent="0.3">
      <c r="B75" s="112"/>
      <c r="C75" s="112"/>
    </row>
    <row r="76" spans="2:3" ht="15.75" customHeight="1" x14ac:dyDescent="0.3">
      <c r="B76" s="112"/>
      <c r="C76" s="112"/>
    </row>
    <row r="77" spans="2:3" ht="15.75" customHeight="1" x14ac:dyDescent="0.3">
      <c r="B77" s="112"/>
      <c r="C77" s="112"/>
    </row>
    <row r="78" spans="2:3" ht="15.75" customHeight="1" x14ac:dyDescent="0.3">
      <c r="B78" s="112"/>
      <c r="C78" s="112"/>
    </row>
    <row r="79" spans="2:3" ht="15.75" customHeight="1" x14ac:dyDescent="0.3">
      <c r="B79" s="112"/>
      <c r="C79" s="112"/>
    </row>
    <row r="80" spans="2:3" ht="15.75" customHeight="1" x14ac:dyDescent="0.3">
      <c r="B80" s="112"/>
      <c r="C80" s="112"/>
    </row>
    <row r="81" spans="2:3" ht="15.75" customHeight="1" x14ac:dyDescent="0.3">
      <c r="B81" s="112"/>
      <c r="C81" s="112"/>
    </row>
    <row r="82" spans="2:3" ht="15.75" customHeight="1" x14ac:dyDescent="0.3">
      <c r="B82" s="112"/>
      <c r="C82" s="112"/>
    </row>
    <row r="83" spans="2:3" ht="15.75" customHeight="1" x14ac:dyDescent="0.3">
      <c r="B83" s="112"/>
      <c r="C83" s="112"/>
    </row>
    <row r="84" spans="2:3" ht="15.75" customHeight="1" x14ac:dyDescent="0.3">
      <c r="B84" s="112"/>
      <c r="C84" s="112"/>
    </row>
    <row r="85" spans="2:3" ht="15.75" customHeight="1" x14ac:dyDescent="0.3">
      <c r="B85" s="112"/>
      <c r="C85" s="112"/>
    </row>
    <row r="86" spans="2:3" ht="15.75" customHeight="1" x14ac:dyDescent="0.3">
      <c r="B86" s="112"/>
      <c r="C86" s="112"/>
    </row>
    <row r="87" spans="2:3" ht="15.75" customHeight="1" x14ac:dyDescent="0.3">
      <c r="B87" s="112"/>
      <c r="C87" s="112"/>
    </row>
    <row r="88" spans="2:3" ht="15.75" customHeight="1" x14ac:dyDescent="0.3">
      <c r="B88" s="112"/>
      <c r="C88" s="112"/>
    </row>
    <row r="89" spans="2:3" ht="15.75" customHeight="1" x14ac:dyDescent="0.3">
      <c r="B89" s="112"/>
      <c r="C89" s="112"/>
    </row>
    <row r="90" spans="2:3" ht="15.75" customHeight="1" x14ac:dyDescent="0.3">
      <c r="B90" s="112"/>
      <c r="C90" s="112"/>
    </row>
    <row r="91" spans="2:3" ht="15.75" customHeight="1" x14ac:dyDescent="0.3">
      <c r="B91" s="112"/>
      <c r="C91" s="112"/>
    </row>
    <row r="92" spans="2:3" ht="15.75" customHeight="1" x14ac:dyDescent="0.3">
      <c r="B92" s="112"/>
      <c r="C92" s="112"/>
    </row>
    <row r="93" spans="2:3" ht="15.75" customHeight="1" x14ac:dyDescent="0.3">
      <c r="B93" s="112"/>
      <c r="C93" s="112"/>
    </row>
    <row r="94" spans="2:3" ht="15.75" customHeight="1" x14ac:dyDescent="0.3">
      <c r="B94" s="112"/>
      <c r="C94" s="112"/>
    </row>
    <row r="95" spans="2:3" ht="15.75" customHeight="1" x14ac:dyDescent="0.3">
      <c r="B95" s="112"/>
      <c r="C95" s="112"/>
    </row>
    <row r="96" spans="2:3" ht="15.75" customHeight="1" x14ac:dyDescent="0.3">
      <c r="B96" s="112"/>
      <c r="C96" s="112"/>
    </row>
    <row r="97" spans="2:3" ht="15.75" customHeight="1" x14ac:dyDescent="0.3">
      <c r="B97" s="112"/>
      <c r="C97" s="112"/>
    </row>
    <row r="98" spans="2:3" ht="15.75" customHeight="1" x14ac:dyDescent="0.3">
      <c r="B98" s="112"/>
      <c r="C98" s="112"/>
    </row>
    <row r="99" spans="2:3" ht="15.75" customHeight="1" x14ac:dyDescent="0.3">
      <c r="B99" s="112"/>
      <c r="C99" s="112"/>
    </row>
    <row r="100" spans="2:3" ht="15.75" customHeight="1" x14ac:dyDescent="0.3">
      <c r="B100" s="112"/>
      <c r="C100" s="112"/>
    </row>
    <row r="101" spans="2:3" ht="15.75" customHeight="1" x14ac:dyDescent="0.3">
      <c r="B101" s="112"/>
      <c r="C101" s="112"/>
    </row>
    <row r="102" spans="2:3" ht="15.75" customHeight="1" x14ac:dyDescent="0.3">
      <c r="B102" s="112"/>
      <c r="C102" s="112"/>
    </row>
    <row r="103" spans="2:3" ht="15.75" customHeight="1" x14ac:dyDescent="0.3">
      <c r="B103" s="112"/>
      <c r="C103" s="112"/>
    </row>
    <row r="104" spans="2:3" ht="15.75" customHeight="1" x14ac:dyDescent="0.3">
      <c r="B104" s="112"/>
      <c r="C104" s="112"/>
    </row>
    <row r="105" spans="2:3" ht="15.75" customHeight="1" x14ac:dyDescent="0.3">
      <c r="B105" s="112"/>
      <c r="C105" s="112"/>
    </row>
    <row r="106" spans="2:3" ht="15.75" customHeight="1" x14ac:dyDescent="0.3">
      <c r="B106" s="112"/>
      <c r="C106" s="112"/>
    </row>
    <row r="107" spans="2:3" ht="15.75" customHeight="1" x14ac:dyDescent="0.3">
      <c r="B107" s="112"/>
      <c r="C107" s="112"/>
    </row>
    <row r="108" spans="2:3" ht="15.75" customHeight="1" x14ac:dyDescent="0.3">
      <c r="B108" s="112"/>
      <c r="C108" s="112"/>
    </row>
    <row r="109" spans="2:3" ht="15.75" customHeight="1" x14ac:dyDescent="0.3">
      <c r="B109" s="112"/>
      <c r="C109" s="112"/>
    </row>
    <row r="110" spans="2:3" ht="15.75" customHeight="1" x14ac:dyDescent="0.3">
      <c r="B110" s="112"/>
      <c r="C110" s="112"/>
    </row>
    <row r="111" spans="2:3" ht="15.75" customHeight="1" x14ac:dyDescent="0.3">
      <c r="B111" s="112"/>
      <c r="C111" s="112"/>
    </row>
    <row r="112" spans="2:3" ht="15.75" customHeight="1" x14ac:dyDescent="0.3">
      <c r="B112" s="112"/>
      <c r="C112" s="112"/>
    </row>
    <row r="113" spans="2:3" ht="15.75" customHeight="1" x14ac:dyDescent="0.3">
      <c r="B113" s="112"/>
      <c r="C113" s="112"/>
    </row>
    <row r="114" spans="2:3" ht="15.75" customHeight="1" x14ac:dyDescent="0.3">
      <c r="B114" s="112"/>
      <c r="C114" s="112"/>
    </row>
    <row r="115" spans="2:3" ht="15.75" customHeight="1" x14ac:dyDescent="0.3">
      <c r="B115" s="112"/>
      <c r="C115" s="112"/>
    </row>
    <row r="116" spans="2:3" ht="15.75" customHeight="1" x14ac:dyDescent="0.3">
      <c r="B116" s="112"/>
      <c r="C116" s="112"/>
    </row>
    <row r="117" spans="2:3" ht="15.75" customHeight="1" x14ac:dyDescent="0.3">
      <c r="B117" s="112"/>
      <c r="C117" s="112"/>
    </row>
    <row r="118" spans="2:3" ht="15.75" customHeight="1" x14ac:dyDescent="0.3">
      <c r="B118" s="112"/>
      <c r="C118" s="112"/>
    </row>
    <row r="119" spans="2:3" ht="15.75" customHeight="1" x14ac:dyDescent="0.3">
      <c r="B119" s="112"/>
      <c r="C119" s="112"/>
    </row>
    <row r="120" spans="2:3" ht="15.75" customHeight="1" x14ac:dyDescent="0.3">
      <c r="B120" s="112"/>
      <c r="C120" s="112"/>
    </row>
    <row r="121" spans="2:3" ht="15.75" customHeight="1" x14ac:dyDescent="0.3">
      <c r="B121" s="112"/>
      <c r="C121" s="112"/>
    </row>
    <row r="122" spans="2:3" ht="15.75" customHeight="1" x14ac:dyDescent="0.3">
      <c r="B122" s="112"/>
      <c r="C122" s="112"/>
    </row>
    <row r="123" spans="2:3" ht="15.75" customHeight="1" x14ac:dyDescent="0.3">
      <c r="B123" s="112"/>
      <c r="C123" s="112"/>
    </row>
    <row r="124" spans="2:3" ht="15.75" customHeight="1" x14ac:dyDescent="0.3">
      <c r="B124" s="112"/>
      <c r="C124" s="112"/>
    </row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</sheetData>
  <sheetProtection selectLockedCells="1"/>
  <protectedRanges>
    <protectedRange sqref="C46" name="Tartomány4"/>
    <protectedRange sqref="C58:C59" name="Tartomány4_1"/>
  </protectedRanges>
  <mergeCells count="65">
    <mergeCell ref="D41:AA41"/>
    <mergeCell ref="AB41:AY41"/>
    <mergeCell ref="AZ41:BE41"/>
    <mergeCell ref="A45:AA45"/>
    <mergeCell ref="A46:AA46"/>
    <mergeCell ref="BB8:BC8"/>
    <mergeCell ref="BD8:BD9"/>
    <mergeCell ref="BE8:BE9"/>
    <mergeCell ref="D36:AA36"/>
    <mergeCell ref="AB36:AY36"/>
    <mergeCell ref="AZ36:BE36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8"/>
    <mergeCell ref="BG6:BG8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6" orientation="landscape" r:id="rId1"/>
  <headerFooter alignWithMargins="0">
    <oddHeader>&amp;R 1/g. számú melléklet az  Állami légiközlekedési alapképzési szak tantervéhez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  <pageSetUpPr fitToPage="1"/>
  </sheetPr>
  <dimension ref="A1:K63"/>
  <sheetViews>
    <sheetView view="pageBreakPreview" topLeftCell="A45" zoomScaleNormal="100" zoomScaleSheetLayoutView="100" workbookViewId="0">
      <selection activeCell="E33" sqref="E33"/>
    </sheetView>
  </sheetViews>
  <sheetFormatPr defaultColWidth="10.6640625" defaultRowHeight="12.75" x14ac:dyDescent="0.2"/>
  <cols>
    <col min="1" max="1" width="24.1640625" style="167" customWidth="1"/>
    <col min="2" max="2" width="73.5" style="167" bestFit="1" customWidth="1"/>
    <col min="3" max="3" width="24.1640625" style="167" customWidth="1"/>
    <col min="4" max="4" width="66.5" style="167" customWidth="1"/>
    <col min="5" max="5" width="21.33203125" style="167" customWidth="1"/>
    <col min="6" max="6" width="10.6640625" style="167"/>
    <col min="7" max="7" width="7.1640625" style="167" customWidth="1"/>
    <col min="8" max="11" width="10.6640625" style="167" hidden="1" customWidth="1"/>
    <col min="12" max="16384" width="10.6640625" style="167"/>
  </cols>
  <sheetData>
    <row r="1" spans="1:5" x14ac:dyDescent="0.2">
      <c r="A1" s="1024" t="s">
        <v>1</v>
      </c>
      <c r="B1" s="1024"/>
      <c r="C1" s="1024"/>
      <c r="D1" s="1024"/>
      <c r="E1" s="1024"/>
    </row>
    <row r="2" spans="1:5" x14ac:dyDescent="0.2">
      <c r="A2" s="1025" t="s">
        <v>442</v>
      </c>
      <c r="B2" s="1025"/>
      <c r="C2" s="1025"/>
      <c r="D2" s="1025"/>
      <c r="E2" s="1025"/>
    </row>
    <row r="3" spans="1:5" ht="13.5" hidden="1" customHeight="1" thickBot="1" x14ac:dyDescent="0.25">
      <c r="A3" s="218"/>
      <c r="B3" s="218"/>
      <c r="C3" s="218"/>
      <c r="D3" s="218"/>
    </row>
    <row r="4" spans="1:5" ht="13.5" customHeight="1" thickBot="1" x14ac:dyDescent="0.25">
      <c r="A4" s="997" t="s">
        <v>443</v>
      </c>
      <c r="B4" s="998"/>
      <c r="C4" s="998"/>
      <c r="D4" s="998"/>
      <c r="E4" s="999"/>
    </row>
    <row r="5" spans="1:5" ht="12.75" customHeight="1" x14ac:dyDescent="0.2">
      <c r="A5" s="1002" t="s">
        <v>444</v>
      </c>
      <c r="B5" s="1004" t="s">
        <v>445</v>
      </c>
      <c r="C5" s="1004" t="s">
        <v>446</v>
      </c>
      <c r="D5" s="1004"/>
      <c r="E5" s="1006" t="s">
        <v>447</v>
      </c>
    </row>
    <row r="6" spans="1:5" ht="34.5" customHeight="1" x14ac:dyDescent="0.2">
      <c r="A6" s="1003"/>
      <c r="B6" s="1005"/>
      <c r="C6" s="707" t="s">
        <v>444</v>
      </c>
      <c r="D6" s="707" t="s">
        <v>445</v>
      </c>
      <c r="E6" s="1007"/>
    </row>
    <row r="7" spans="1:5" s="168" customFormat="1" ht="20.100000000000001" customHeight="1" x14ac:dyDescent="0.2">
      <c r="A7" s="1017" t="s">
        <v>502</v>
      </c>
      <c r="B7" s="1018" t="s">
        <v>448</v>
      </c>
      <c r="C7" s="708" t="s">
        <v>503</v>
      </c>
      <c r="D7" s="708" t="s">
        <v>67</v>
      </c>
      <c r="E7" s="709" t="s">
        <v>449</v>
      </c>
    </row>
    <row r="8" spans="1:5" s="168" customFormat="1" ht="20.100000000000001" customHeight="1" x14ac:dyDescent="0.2">
      <c r="A8" s="1017"/>
      <c r="B8" s="1018"/>
      <c r="C8" s="708" t="s">
        <v>504</v>
      </c>
      <c r="D8" s="708" t="s">
        <v>94</v>
      </c>
      <c r="E8" s="709" t="s">
        <v>449</v>
      </c>
    </row>
    <row r="9" spans="1:5" s="168" customFormat="1" ht="20.100000000000001" customHeight="1" x14ac:dyDescent="0.2">
      <c r="A9" s="773" t="s">
        <v>505</v>
      </c>
      <c r="B9" s="763" t="s">
        <v>450</v>
      </c>
      <c r="C9" s="710" t="s">
        <v>502</v>
      </c>
      <c r="D9" s="710" t="s">
        <v>109</v>
      </c>
      <c r="E9" s="711" t="s">
        <v>449</v>
      </c>
    </row>
    <row r="10" spans="1:5" s="168" customFormat="1" ht="20.100000000000001" customHeight="1" x14ac:dyDescent="0.2">
      <c r="A10" s="1019" t="s">
        <v>506</v>
      </c>
      <c r="B10" s="1020" t="s">
        <v>451</v>
      </c>
      <c r="C10" s="710" t="s">
        <v>505</v>
      </c>
      <c r="D10" s="710" t="s">
        <v>111</v>
      </c>
      <c r="E10" s="711" t="s">
        <v>449</v>
      </c>
    </row>
    <row r="11" spans="1:5" s="168" customFormat="1" ht="20.100000000000001" customHeight="1" x14ac:dyDescent="0.2">
      <c r="A11" s="1019"/>
      <c r="B11" s="1020"/>
      <c r="C11" s="710" t="s">
        <v>507</v>
      </c>
      <c r="D11" s="710" t="s">
        <v>113</v>
      </c>
      <c r="E11" s="711" t="s">
        <v>449</v>
      </c>
    </row>
    <row r="12" spans="1:5" s="168" customFormat="1" ht="20.100000000000001" customHeight="1" x14ac:dyDescent="0.2">
      <c r="A12" s="713" t="s">
        <v>255</v>
      </c>
      <c r="B12" s="762" t="s">
        <v>256</v>
      </c>
      <c r="C12" s="713" t="s">
        <v>244</v>
      </c>
      <c r="D12" s="713" t="s">
        <v>245</v>
      </c>
      <c r="E12" s="709" t="s">
        <v>449</v>
      </c>
    </row>
    <row r="13" spans="1:5" s="168" customFormat="1" ht="20.100000000000001" customHeight="1" x14ac:dyDescent="0.2">
      <c r="A13" s="713" t="s">
        <v>258</v>
      </c>
      <c r="B13" s="762" t="s">
        <v>259</v>
      </c>
      <c r="C13" s="713" t="s">
        <v>244</v>
      </c>
      <c r="D13" s="713" t="s">
        <v>245</v>
      </c>
      <c r="E13" s="709" t="s">
        <v>449</v>
      </c>
    </row>
    <row r="14" spans="1:5" s="168" customFormat="1" ht="20.100000000000001" customHeight="1" x14ac:dyDescent="0.2">
      <c r="A14" s="762" t="s">
        <v>272</v>
      </c>
      <c r="B14" s="712" t="s">
        <v>273</v>
      </c>
      <c r="C14" s="713" t="s">
        <v>83</v>
      </c>
      <c r="D14" s="713" t="s">
        <v>84</v>
      </c>
      <c r="E14" s="709" t="s">
        <v>449</v>
      </c>
    </row>
    <row r="15" spans="1:5" s="168" customFormat="1" ht="20.100000000000001" customHeight="1" x14ac:dyDescent="0.2">
      <c r="A15" s="764" t="s">
        <v>286</v>
      </c>
      <c r="B15" s="757" t="s">
        <v>287</v>
      </c>
      <c r="C15" s="713" t="s">
        <v>244</v>
      </c>
      <c r="D15" s="713" t="s">
        <v>245</v>
      </c>
      <c r="E15" s="709" t="s">
        <v>449</v>
      </c>
    </row>
    <row r="16" spans="1:5" s="168" customFormat="1" ht="20.100000000000001" customHeight="1" thickBot="1" x14ac:dyDescent="0.25">
      <c r="A16" s="758" t="s">
        <v>276</v>
      </c>
      <c r="B16" s="712" t="s">
        <v>277</v>
      </c>
      <c r="C16" s="708" t="s">
        <v>240</v>
      </c>
      <c r="D16" s="712" t="s">
        <v>241</v>
      </c>
      <c r="E16" s="709" t="s">
        <v>449</v>
      </c>
    </row>
    <row r="17" spans="1:5" s="168" customFormat="1" ht="20.100000000000001" customHeight="1" x14ac:dyDescent="0.2">
      <c r="A17" s="186"/>
      <c r="B17" s="187"/>
      <c r="C17" s="186"/>
      <c r="D17" s="187"/>
      <c r="E17" s="188"/>
    </row>
    <row r="18" spans="1:5" s="168" customFormat="1" ht="20.100000000000001" customHeight="1" thickBot="1" x14ac:dyDescent="0.25">
      <c r="A18" s="1021" t="s">
        <v>452</v>
      </c>
      <c r="B18" s="1022"/>
      <c r="C18" s="1022"/>
      <c r="D18" s="1022"/>
      <c r="E18" s="1023"/>
    </row>
    <row r="19" spans="1:5" s="168" customFormat="1" ht="20.100000000000001" hidden="1" customHeight="1" x14ac:dyDescent="0.2">
      <c r="A19" s="715"/>
      <c r="B19" s="716"/>
      <c r="C19" s="717"/>
      <c r="D19" s="718"/>
      <c r="E19" s="719"/>
    </row>
    <row r="20" spans="1:5" s="168" customFormat="1" ht="20.100000000000001" hidden="1" customHeight="1" x14ac:dyDescent="0.2">
      <c r="A20" s="715"/>
      <c r="B20" s="716"/>
      <c r="C20" s="717"/>
      <c r="D20" s="718"/>
      <c r="E20" s="719"/>
    </row>
    <row r="21" spans="1:5" ht="20.100000000000001" hidden="1" customHeight="1" x14ac:dyDescent="0.2">
      <c r="A21" s="715"/>
      <c r="B21" s="716"/>
      <c r="C21" s="717"/>
      <c r="D21" s="718"/>
      <c r="E21" s="719"/>
    </row>
    <row r="22" spans="1:5" ht="20.100000000000001" hidden="1" customHeight="1" x14ac:dyDescent="0.2">
      <c r="A22" s="720"/>
      <c r="B22" s="721"/>
      <c r="C22" s="722"/>
      <c r="D22" s="723"/>
      <c r="E22" s="179"/>
    </row>
    <row r="23" spans="1:5" ht="20.100000000000001" hidden="1" customHeight="1" x14ac:dyDescent="0.2">
      <c r="A23" s="169"/>
      <c r="B23" s="170"/>
      <c r="C23" s="169"/>
      <c r="D23" s="170"/>
      <c r="E23" s="171"/>
    </row>
    <row r="24" spans="1:5" ht="20.100000000000001" hidden="1" customHeight="1" thickBot="1" x14ac:dyDescent="0.25">
      <c r="A24" s="1016" t="s">
        <v>453</v>
      </c>
      <c r="B24" s="1016"/>
      <c r="C24" s="1016"/>
      <c r="D24" s="1016"/>
      <c r="E24" s="1016"/>
    </row>
    <row r="25" spans="1:5" x14ac:dyDescent="0.2">
      <c r="A25" s="1002" t="s">
        <v>444</v>
      </c>
      <c r="B25" s="1004" t="s">
        <v>445</v>
      </c>
      <c r="C25" s="1004" t="s">
        <v>446</v>
      </c>
      <c r="D25" s="1004"/>
      <c r="E25" s="1006" t="s">
        <v>447</v>
      </c>
    </row>
    <row r="26" spans="1:5" ht="13.5" customHeight="1" x14ac:dyDescent="0.2">
      <c r="A26" s="1003"/>
      <c r="B26" s="1005"/>
      <c r="C26" s="707" t="s">
        <v>444</v>
      </c>
      <c r="D26" s="707" t="s">
        <v>445</v>
      </c>
      <c r="E26" s="1007"/>
    </row>
    <row r="27" spans="1:5" ht="18.75" customHeight="1" x14ac:dyDescent="0.2">
      <c r="A27" s="714" t="s">
        <v>246</v>
      </c>
      <c r="B27" s="762" t="s">
        <v>247</v>
      </c>
      <c r="C27" s="770" t="s">
        <v>454</v>
      </c>
      <c r="D27" s="713" t="s">
        <v>80</v>
      </c>
      <c r="E27" s="709" t="s">
        <v>449</v>
      </c>
    </row>
    <row r="28" spans="1:5" ht="19.5" customHeight="1" x14ac:dyDescent="0.2">
      <c r="A28" s="714" t="s">
        <v>284</v>
      </c>
      <c r="B28" s="762" t="s">
        <v>285</v>
      </c>
      <c r="C28" s="762" t="s">
        <v>244</v>
      </c>
      <c r="D28" s="712" t="s">
        <v>245</v>
      </c>
      <c r="E28" s="709" t="s">
        <v>449</v>
      </c>
    </row>
    <row r="29" spans="1:5" ht="20.100000000000001" customHeight="1" x14ac:dyDescent="0.2">
      <c r="A29" s="1012" t="s">
        <v>260</v>
      </c>
      <c r="B29" s="1014" t="s">
        <v>261</v>
      </c>
      <c r="C29" s="770" t="s">
        <v>248</v>
      </c>
      <c r="D29" s="712" t="s">
        <v>250</v>
      </c>
      <c r="E29" s="709" t="s">
        <v>449</v>
      </c>
    </row>
    <row r="30" spans="1:5" ht="20.100000000000001" customHeight="1" x14ac:dyDescent="0.2">
      <c r="A30" s="1013"/>
      <c r="B30" s="1015"/>
      <c r="C30" s="770" t="s">
        <v>253</v>
      </c>
      <c r="D30" s="712" t="s">
        <v>254</v>
      </c>
      <c r="E30" s="709" t="s">
        <v>449</v>
      </c>
    </row>
    <row r="31" spans="1:5" ht="20.100000000000001" customHeight="1" x14ac:dyDescent="0.2">
      <c r="A31" s="714" t="s">
        <v>278</v>
      </c>
      <c r="B31" s="762" t="s">
        <v>279</v>
      </c>
      <c r="C31" s="770" t="s">
        <v>260</v>
      </c>
      <c r="D31" s="712" t="s">
        <v>261</v>
      </c>
      <c r="E31" s="709" t="s">
        <v>449</v>
      </c>
    </row>
    <row r="32" spans="1:5" s="168" customFormat="1" ht="20.100000000000001" customHeight="1" x14ac:dyDescent="0.2">
      <c r="A32" s="758" t="s">
        <v>496</v>
      </c>
      <c r="B32" s="762" t="s">
        <v>291</v>
      </c>
      <c r="C32" s="770" t="s">
        <v>278</v>
      </c>
      <c r="D32" s="712" t="s">
        <v>279</v>
      </c>
      <c r="E32" s="709" t="s">
        <v>449</v>
      </c>
    </row>
    <row r="33" spans="1:5" s="168" customFormat="1" ht="20.100000000000001" customHeight="1" x14ac:dyDescent="0.2">
      <c r="A33" s="714" t="s">
        <v>312</v>
      </c>
      <c r="B33" s="762" t="s">
        <v>313</v>
      </c>
      <c r="C33" s="770" t="s">
        <v>260</v>
      </c>
      <c r="D33" s="712" t="s">
        <v>261</v>
      </c>
      <c r="E33" s="709" t="s">
        <v>449</v>
      </c>
    </row>
    <row r="34" spans="1:5" ht="20.100000000000001" customHeight="1" x14ac:dyDescent="0.2">
      <c r="A34" s="758" t="s">
        <v>497</v>
      </c>
      <c r="B34" s="762" t="s">
        <v>315</v>
      </c>
      <c r="C34" s="758" t="s">
        <v>312</v>
      </c>
      <c r="D34" s="712" t="s">
        <v>313</v>
      </c>
      <c r="E34" s="709" t="s">
        <v>449</v>
      </c>
    </row>
    <row r="35" spans="1:5" ht="20.100000000000001" customHeight="1" x14ac:dyDescent="0.2">
      <c r="A35" s="172"/>
      <c r="B35" s="173"/>
      <c r="C35" s="172"/>
      <c r="D35" s="173"/>
    </row>
    <row r="36" spans="1:5" ht="20.100000000000001" customHeight="1" thickBot="1" x14ac:dyDescent="0.25">
      <c r="A36" s="1016" t="s">
        <v>455</v>
      </c>
      <c r="B36" s="1016"/>
      <c r="C36" s="1016"/>
      <c r="D36" s="1016"/>
      <c r="E36" s="1016"/>
    </row>
    <row r="37" spans="1:5" ht="20.100000000000001" customHeight="1" x14ac:dyDescent="0.2">
      <c r="A37" s="1002" t="s">
        <v>444</v>
      </c>
      <c r="B37" s="1004" t="s">
        <v>445</v>
      </c>
      <c r="C37" s="1004" t="s">
        <v>446</v>
      </c>
      <c r="D37" s="1004"/>
      <c r="E37" s="1006" t="s">
        <v>447</v>
      </c>
    </row>
    <row r="38" spans="1:5" ht="20.100000000000001" customHeight="1" x14ac:dyDescent="0.2">
      <c r="A38" s="1003"/>
      <c r="B38" s="1005"/>
      <c r="C38" s="724" t="s">
        <v>444</v>
      </c>
      <c r="D38" s="724" t="s">
        <v>445</v>
      </c>
      <c r="E38" s="1007"/>
    </row>
    <row r="39" spans="1:5" ht="19.5" customHeight="1" x14ac:dyDescent="0.2">
      <c r="A39" s="714" t="s">
        <v>246</v>
      </c>
      <c r="B39" s="762" t="s">
        <v>247</v>
      </c>
      <c r="C39" s="770" t="s">
        <v>454</v>
      </c>
      <c r="D39" s="713" t="s">
        <v>80</v>
      </c>
      <c r="E39" s="709" t="s">
        <v>449</v>
      </c>
    </row>
    <row r="40" spans="1:5" ht="19.5" customHeight="1" x14ac:dyDescent="0.2">
      <c r="A40" s="768" t="s">
        <v>328</v>
      </c>
      <c r="B40" s="725" t="s">
        <v>329</v>
      </c>
      <c r="C40" s="762" t="s">
        <v>244</v>
      </c>
      <c r="D40" s="712" t="s">
        <v>245</v>
      </c>
      <c r="E40" s="709" t="s">
        <v>449</v>
      </c>
    </row>
    <row r="41" spans="1:5" ht="19.5" customHeight="1" x14ac:dyDescent="0.2">
      <c r="A41" s="762" t="s">
        <v>334</v>
      </c>
      <c r="B41" s="726" t="s">
        <v>335</v>
      </c>
      <c r="C41" s="771" t="s">
        <v>330</v>
      </c>
      <c r="D41" s="726" t="s">
        <v>331</v>
      </c>
      <c r="E41" s="709" t="s">
        <v>449</v>
      </c>
    </row>
    <row r="42" spans="1:5" ht="19.5" customHeight="1" x14ac:dyDescent="0.2">
      <c r="A42" s="762" t="s">
        <v>340</v>
      </c>
      <c r="B42" s="760" t="s">
        <v>341</v>
      </c>
      <c r="C42" s="771" t="s">
        <v>330</v>
      </c>
      <c r="D42" s="726" t="s">
        <v>331</v>
      </c>
      <c r="E42" s="709" t="s">
        <v>449</v>
      </c>
    </row>
    <row r="43" spans="1:5" ht="19.5" customHeight="1" x14ac:dyDescent="0.2">
      <c r="A43" s="762" t="s">
        <v>353</v>
      </c>
      <c r="B43" s="760" t="s">
        <v>354</v>
      </c>
      <c r="C43" s="771" t="s">
        <v>330</v>
      </c>
      <c r="D43" s="726" t="s">
        <v>331</v>
      </c>
      <c r="E43" s="759" t="s">
        <v>449</v>
      </c>
    </row>
    <row r="44" spans="1:5" ht="19.5" customHeight="1" thickBot="1" x14ac:dyDescent="0.25">
      <c r="A44" s="769" t="s">
        <v>355</v>
      </c>
      <c r="B44" s="761" t="s">
        <v>356</v>
      </c>
      <c r="C44" s="772" t="s">
        <v>330</v>
      </c>
      <c r="D44" s="220" t="s">
        <v>331</v>
      </c>
      <c r="E44" s="178" t="s">
        <v>449</v>
      </c>
    </row>
    <row r="45" spans="1:5" ht="19.5" customHeight="1" x14ac:dyDescent="0.2">
      <c r="A45" s="172"/>
      <c r="B45" s="173"/>
      <c r="C45" s="172"/>
      <c r="D45" s="173"/>
    </row>
    <row r="46" spans="1:5" s="168" customFormat="1" ht="19.5" customHeight="1" thickBot="1" x14ac:dyDescent="0.25">
      <c r="A46" s="997" t="s">
        <v>456</v>
      </c>
      <c r="B46" s="998"/>
      <c r="C46" s="998"/>
      <c r="D46" s="998"/>
      <c r="E46" s="999"/>
    </row>
    <row r="47" spans="1:5" s="168" customFormat="1" ht="19.5" customHeight="1" x14ac:dyDescent="0.2">
      <c r="A47" s="1002" t="s">
        <v>444</v>
      </c>
      <c r="B47" s="1004" t="s">
        <v>445</v>
      </c>
      <c r="C47" s="1004" t="s">
        <v>446</v>
      </c>
      <c r="D47" s="1004"/>
      <c r="E47" s="1006" t="s">
        <v>447</v>
      </c>
    </row>
    <row r="48" spans="1:5" s="168" customFormat="1" ht="19.5" customHeight="1" x14ac:dyDescent="0.2">
      <c r="A48" s="1003"/>
      <c r="B48" s="1005"/>
      <c r="C48" s="707" t="s">
        <v>444</v>
      </c>
      <c r="D48" s="707" t="s">
        <v>445</v>
      </c>
      <c r="E48" s="1007"/>
    </row>
    <row r="49" spans="1:5" s="168" customFormat="1" ht="19.5" customHeight="1" x14ac:dyDescent="0.2">
      <c r="A49" s="766" t="s">
        <v>391</v>
      </c>
      <c r="B49" s="727" t="s">
        <v>392</v>
      </c>
      <c r="C49" s="728" t="s">
        <v>383</v>
      </c>
      <c r="D49" s="727" t="s">
        <v>384</v>
      </c>
      <c r="E49" s="709" t="s">
        <v>457</v>
      </c>
    </row>
    <row r="50" spans="1:5" s="168" customFormat="1" ht="19.5" customHeight="1" x14ac:dyDescent="0.2">
      <c r="A50" s="766" t="s">
        <v>398</v>
      </c>
      <c r="B50" s="727" t="s">
        <v>399</v>
      </c>
      <c r="C50" s="728" t="s">
        <v>389</v>
      </c>
      <c r="D50" s="727" t="s">
        <v>390</v>
      </c>
      <c r="E50" s="709" t="s">
        <v>457</v>
      </c>
    </row>
    <row r="51" spans="1:5" s="168" customFormat="1" ht="19.5" customHeight="1" x14ac:dyDescent="0.2">
      <c r="A51" s="1008" t="s">
        <v>402</v>
      </c>
      <c r="B51" s="1010" t="s">
        <v>403</v>
      </c>
      <c r="C51" s="728" t="s">
        <v>383</v>
      </c>
      <c r="D51" s="727" t="s">
        <v>384</v>
      </c>
      <c r="E51" s="709" t="s">
        <v>457</v>
      </c>
    </row>
    <row r="52" spans="1:5" s="168" customFormat="1" ht="19.5" customHeight="1" x14ac:dyDescent="0.2">
      <c r="A52" s="1009"/>
      <c r="B52" s="1011"/>
      <c r="C52" s="728" t="s">
        <v>391</v>
      </c>
      <c r="D52" s="727" t="s">
        <v>392</v>
      </c>
      <c r="E52" s="709" t="s">
        <v>457</v>
      </c>
    </row>
    <row r="53" spans="1:5" s="168" customFormat="1" ht="19.5" customHeight="1" x14ac:dyDescent="0.2">
      <c r="A53" s="766" t="s">
        <v>404</v>
      </c>
      <c r="B53" s="727" t="s">
        <v>458</v>
      </c>
      <c r="C53" s="765" t="s">
        <v>498</v>
      </c>
      <c r="D53" s="727" t="s">
        <v>459</v>
      </c>
      <c r="E53" s="709" t="s">
        <v>457</v>
      </c>
    </row>
    <row r="54" spans="1:5" s="168" customFormat="1" ht="19.5" customHeight="1" x14ac:dyDescent="0.2">
      <c r="A54" s="766" t="s">
        <v>406</v>
      </c>
      <c r="B54" s="727" t="s">
        <v>407</v>
      </c>
      <c r="C54" s="728" t="s">
        <v>394</v>
      </c>
      <c r="D54" s="727" t="s">
        <v>395</v>
      </c>
      <c r="E54" s="709" t="s">
        <v>457</v>
      </c>
    </row>
    <row r="55" spans="1:5" s="168" customFormat="1" ht="19.5" customHeight="1" x14ac:dyDescent="0.2">
      <c r="A55" s="766" t="s">
        <v>408</v>
      </c>
      <c r="B55" s="727" t="s">
        <v>460</v>
      </c>
      <c r="C55" s="765" t="s">
        <v>404</v>
      </c>
      <c r="D55" s="727" t="s">
        <v>405</v>
      </c>
      <c r="E55" s="709" t="s">
        <v>457</v>
      </c>
    </row>
    <row r="56" spans="1:5" s="168" customFormat="1" ht="19.5" customHeight="1" x14ac:dyDescent="0.2">
      <c r="A56" s="766" t="s">
        <v>419</v>
      </c>
      <c r="B56" s="727" t="s">
        <v>420</v>
      </c>
      <c r="C56" s="765" t="s">
        <v>417</v>
      </c>
      <c r="D56" s="727" t="s">
        <v>418</v>
      </c>
      <c r="E56" s="709" t="s">
        <v>457</v>
      </c>
    </row>
    <row r="57" spans="1:5" s="168" customFormat="1" ht="19.5" customHeight="1" x14ac:dyDescent="0.2">
      <c r="A57" s="766" t="s">
        <v>421</v>
      </c>
      <c r="B57" s="727" t="s">
        <v>422</v>
      </c>
      <c r="C57" s="765" t="s">
        <v>417</v>
      </c>
      <c r="D57" s="727" t="s">
        <v>418</v>
      </c>
      <c r="E57" s="709" t="s">
        <v>457</v>
      </c>
    </row>
    <row r="58" spans="1:5" s="168" customFormat="1" ht="19.5" customHeight="1" x14ac:dyDescent="0.2">
      <c r="A58" s="766" t="s">
        <v>427</v>
      </c>
      <c r="B58" s="727" t="s">
        <v>428</v>
      </c>
      <c r="C58" s="765" t="s">
        <v>417</v>
      </c>
      <c r="D58" s="727" t="s">
        <v>418</v>
      </c>
      <c r="E58" s="709" t="s">
        <v>457</v>
      </c>
    </row>
    <row r="59" spans="1:5" s="168" customFormat="1" x14ac:dyDescent="0.2">
      <c r="A59" s="1000" t="s">
        <v>431</v>
      </c>
      <c r="B59" s="1001" t="s">
        <v>461</v>
      </c>
      <c r="C59" s="765" t="s">
        <v>423</v>
      </c>
      <c r="D59" s="727" t="s">
        <v>424</v>
      </c>
      <c r="E59" s="709" t="s">
        <v>457</v>
      </c>
    </row>
    <row r="60" spans="1:5" s="168" customFormat="1" ht="13.5" customHeight="1" x14ac:dyDescent="0.2">
      <c r="A60" s="1000"/>
      <c r="B60" s="1001"/>
      <c r="C60" s="765" t="s">
        <v>421</v>
      </c>
      <c r="D60" s="727" t="s">
        <v>422</v>
      </c>
      <c r="E60" s="709" t="s">
        <v>457</v>
      </c>
    </row>
    <row r="61" spans="1:5" s="168" customFormat="1" ht="24" customHeight="1" x14ac:dyDescent="0.2">
      <c r="A61" s="766" t="s">
        <v>434</v>
      </c>
      <c r="B61" s="727" t="s">
        <v>435</v>
      </c>
      <c r="C61" s="765" t="s">
        <v>498</v>
      </c>
      <c r="D61" s="727" t="s">
        <v>459</v>
      </c>
      <c r="E61" s="709" t="s">
        <v>457</v>
      </c>
    </row>
    <row r="62" spans="1:5" s="168" customFormat="1" ht="19.5" customHeight="1" thickBot="1" x14ac:dyDescent="0.25">
      <c r="A62" s="767" t="s">
        <v>436</v>
      </c>
      <c r="B62" s="185" t="s">
        <v>437</v>
      </c>
      <c r="C62" s="219" t="s">
        <v>434</v>
      </c>
      <c r="D62" s="185" t="s">
        <v>435</v>
      </c>
      <c r="E62" s="709" t="s">
        <v>457</v>
      </c>
    </row>
    <row r="63" spans="1:5" ht="24.75" customHeight="1" x14ac:dyDescent="0.2"/>
  </sheetData>
  <sheetProtection selectLockedCells="1" selectUnlockedCells="1"/>
  <mergeCells count="33">
    <mergeCell ref="A1:E1"/>
    <mergeCell ref="A2:E2"/>
    <mergeCell ref="A4:E4"/>
    <mergeCell ref="A5:A6"/>
    <mergeCell ref="B5:B6"/>
    <mergeCell ref="C5:D5"/>
    <mergeCell ref="E5:E6"/>
    <mergeCell ref="A7:A8"/>
    <mergeCell ref="B7:B8"/>
    <mergeCell ref="A10:A11"/>
    <mergeCell ref="B10:B11"/>
    <mergeCell ref="A18:E18"/>
    <mergeCell ref="A24:E24"/>
    <mergeCell ref="A25:A26"/>
    <mergeCell ref="B25:B26"/>
    <mergeCell ref="C25:D25"/>
    <mergeCell ref="E25:E26"/>
    <mergeCell ref="A29:A30"/>
    <mergeCell ref="B29:B30"/>
    <mergeCell ref="A36:E36"/>
    <mergeCell ref="A37:A38"/>
    <mergeCell ref="B37:B38"/>
    <mergeCell ref="C37:D37"/>
    <mergeCell ref="E37:E38"/>
    <mergeCell ref="A46:E46"/>
    <mergeCell ref="A59:A60"/>
    <mergeCell ref="B59:B60"/>
    <mergeCell ref="A47:A48"/>
    <mergeCell ref="B47:B48"/>
    <mergeCell ref="C47:D47"/>
    <mergeCell ref="E47:E48"/>
    <mergeCell ref="A51:A52"/>
    <mergeCell ref="B51:B52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84" firstPageNumber="0" orientation="portrait" r:id="rId1"/>
  <headerFooter alignWithMargins="0">
    <oddHeader>&amp;R 1/a. számú melléklet az  Állami légiközlekedési alapképzési szak tantervéhez</oddHeader>
  </headerFooter>
  <rowBreaks count="1" manualBreakCount="1">
    <brk id="40" max="4" man="1"/>
  </rowBreaks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BD22"/>
  <sheetViews>
    <sheetView view="pageBreakPreview" zoomScale="85" zoomScaleNormal="100" zoomScaleSheetLayoutView="85" workbookViewId="0">
      <selection activeCell="A41" sqref="A41"/>
    </sheetView>
  </sheetViews>
  <sheetFormatPr defaultColWidth="10.6640625" defaultRowHeight="12.75" x14ac:dyDescent="0.2"/>
  <cols>
    <col min="1" max="1" width="255.6640625" style="70" customWidth="1"/>
    <col min="2" max="2" width="10.6640625" style="70"/>
    <col min="3" max="3" width="7.1640625" style="70" customWidth="1"/>
    <col min="4" max="7" width="10.6640625" style="70" hidden="1" customWidth="1"/>
    <col min="8" max="16384" width="10.6640625" style="70"/>
  </cols>
  <sheetData>
    <row r="1" spans="1:56" ht="15.75" x14ac:dyDescent="0.2">
      <c r="A1" s="139" t="s">
        <v>1</v>
      </c>
    </row>
    <row r="2" spans="1:56" ht="17.649999999999999" hidden="1" customHeight="1" x14ac:dyDescent="0.2">
      <c r="A2" s="139"/>
    </row>
    <row r="3" spans="1:56" s="71" customFormat="1" ht="30" customHeight="1" x14ac:dyDescent="0.2">
      <c r="A3" s="139" t="s">
        <v>462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</row>
    <row r="4" spans="1:56" ht="77.650000000000006" customHeight="1" x14ac:dyDescent="0.2">
      <c r="A4" s="142" t="s">
        <v>463</v>
      </c>
    </row>
    <row r="5" spans="1:56" s="108" customFormat="1" ht="409.35" customHeight="1" x14ac:dyDescent="0.2">
      <c r="A5" s="141" t="s">
        <v>464</v>
      </c>
    </row>
    <row r="6" spans="1:56" s="108" customFormat="1" ht="20.100000000000001" customHeight="1" x14ac:dyDescent="0.2">
      <c r="A6" s="141" t="s">
        <v>465</v>
      </c>
    </row>
    <row r="7" spans="1:56" s="108" customFormat="1" ht="20.100000000000001" customHeight="1" x14ac:dyDescent="0.2">
      <c r="A7" s="146" t="s">
        <v>466</v>
      </c>
    </row>
    <row r="8" spans="1:56" s="108" customFormat="1" ht="20.100000000000001" customHeight="1" x14ac:dyDescent="0.2">
      <c r="A8" s="146" t="s">
        <v>467</v>
      </c>
    </row>
    <row r="9" spans="1:56" ht="18.75" x14ac:dyDescent="0.2">
      <c r="A9" s="146" t="s">
        <v>468</v>
      </c>
    </row>
    <row r="10" spans="1:56" ht="56.25" x14ac:dyDescent="0.2">
      <c r="A10" s="144" t="s">
        <v>469</v>
      </c>
    </row>
    <row r="11" spans="1:56" ht="18.75" x14ac:dyDescent="0.3">
      <c r="A11" s="145" t="s">
        <v>470</v>
      </c>
    </row>
    <row r="12" spans="1:56" ht="18.75" x14ac:dyDescent="0.3">
      <c r="A12" s="145" t="s">
        <v>471</v>
      </c>
    </row>
    <row r="13" spans="1:56" ht="18.75" x14ac:dyDescent="0.3">
      <c r="A13" s="145" t="s">
        <v>472</v>
      </c>
    </row>
    <row r="14" spans="1:56" ht="18.75" x14ac:dyDescent="0.3">
      <c r="A14" s="145" t="s">
        <v>473</v>
      </c>
    </row>
    <row r="15" spans="1:56" ht="18.75" x14ac:dyDescent="0.3">
      <c r="A15" s="145" t="s">
        <v>474</v>
      </c>
    </row>
    <row r="16" spans="1:56" ht="41.65" customHeight="1" x14ac:dyDescent="0.3">
      <c r="A16" s="145" t="s">
        <v>475</v>
      </c>
    </row>
    <row r="17" spans="1:1" ht="18.75" x14ac:dyDescent="0.3">
      <c r="A17" s="145"/>
    </row>
    <row r="18" spans="1:1" ht="18.75" x14ac:dyDescent="0.3">
      <c r="A18" s="145" t="s">
        <v>476</v>
      </c>
    </row>
    <row r="19" spans="1:1" ht="18.75" x14ac:dyDescent="0.3">
      <c r="A19" s="145" t="s">
        <v>477</v>
      </c>
    </row>
    <row r="20" spans="1:1" ht="18.75" x14ac:dyDescent="0.3">
      <c r="A20" s="145"/>
    </row>
    <row r="21" spans="1:1" ht="26.1" customHeight="1" x14ac:dyDescent="0.3">
      <c r="A21" s="145" t="s">
        <v>478</v>
      </c>
    </row>
    <row r="22" spans="1:1" ht="20.25" x14ac:dyDescent="0.3">
      <c r="A22" s="143"/>
    </row>
  </sheetData>
  <sheetProtection selectLockedCells="1" selectUnlockedCells="1"/>
  <printOptions horizontalCentered="1"/>
  <pageMargins left="0.19685039370078741" right="0.19685039370078741" top="0.19685039370078741" bottom="0.15748031496062992" header="0.11811023622047245" footer="0.11811023622047245"/>
  <pageSetup paperSize="8" scale="90" firstPageNumber="0" orientation="landscape" r:id="rId1"/>
  <headerFooter alignWithMargins="0">
    <oddHeader>&amp;R 1/a. számú melléklet az  Állami légiközlekedési alapképzési szak tantervéhez</oddHeader>
  </headerFooter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DBB9A1EE5D78E49972E3E127FE104F3" ma:contentTypeVersion="10" ma:contentTypeDescription="Új dokumentum létrehozása." ma:contentTypeScope="" ma:versionID="eb4998656e531b7fd2cfba0f118749a2">
  <xsd:schema xmlns:xsd="http://www.w3.org/2001/XMLSchema" xmlns:xs="http://www.w3.org/2001/XMLSchema" xmlns:p="http://schemas.microsoft.com/office/2006/metadata/properties" xmlns:ns3="bc037a4a-2e4d-4704-821a-518ad6bb37ed" targetNamespace="http://schemas.microsoft.com/office/2006/metadata/properties" ma:root="true" ma:fieldsID="9cf5d0206050afff028c44db5a28e4f4" ns3:_="">
    <xsd:import namespace="bc037a4a-2e4d-4704-821a-518ad6bb37e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37a4a-2e4d-4704-821a-518ad6bb37e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c037a4a-2e4d-4704-821a-518ad6bb37ed" xsi:nil="true"/>
  </documentManagement>
</p:properties>
</file>

<file path=customXml/itemProps1.xml><?xml version="1.0" encoding="utf-8"?>
<ds:datastoreItem xmlns:ds="http://schemas.openxmlformats.org/officeDocument/2006/customXml" ds:itemID="{91C5C603-171F-4A44-956D-4F11177F1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037a4a-2e4d-4704-821a-518ad6bb37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FB6275-8E98-4CA9-BAB7-D6A7616202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7E410-EB98-4EC1-A658-B79633087D19}">
  <ds:schemaRefs>
    <ds:schemaRef ds:uri="http://www.w3.org/XML/1998/namespace"/>
    <ds:schemaRef ds:uri="http://purl.org/dc/dcmitype/"/>
    <ds:schemaRef ds:uri="bc037a4a-2e4d-4704-821a-518ad6bb37ed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16</vt:i4>
      </vt:variant>
    </vt:vector>
  </HeadingPairs>
  <TitlesOfParts>
    <vt:vector size="25" baseType="lpstr">
      <vt:lpstr>ÁLK_ALAPOZÓ</vt:lpstr>
      <vt:lpstr>LJV_RGV</vt:lpstr>
      <vt:lpstr>LJV_HEV</vt:lpstr>
      <vt:lpstr>KRI_ATC</vt:lpstr>
      <vt:lpstr>KRI_ADC</vt:lpstr>
      <vt:lpstr>KRM_AVI</vt:lpstr>
      <vt:lpstr>KRM_RSH</vt:lpstr>
      <vt:lpstr>Elotanulmanyi rend</vt:lpstr>
      <vt:lpstr>Gyak_rep kovetelmenyek</vt:lpstr>
      <vt:lpstr>'Gyak_rep kovetelmenyek'!_Toc192434765</vt:lpstr>
      <vt:lpstr>ÁLK_ALAPOZÓ!Nyomtatási_terület</vt:lpstr>
      <vt:lpstr>KRI_ADC!Nyomtatási_terület</vt:lpstr>
      <vt:lpstr>KRI_ATC!Nyomtatási_terület</vt:lpstr>
      <vt:lpstr>KRM_RSH!Nyomtatási_terület</vt:lpstr>
      <vt:lpstr>LJV_HEV!Nyomtatási_terület</vt:lpstr>
      <vt:lpstr>LJV_RGV!Nyomtatási_terület</vt:lpstr>
      <vt:lpstr>ÁLK_ALAPOZÓ!Print_Area</vt:lpstr>
      <vt:lpstr>'Elotanulmanyi rend'!Print_Area</vt:lpstr>
      <vt:lpstr>'Gyak_rep kovetelmenyek'!Print_Area</vt:lpstr>
      <vt:lpstr>KRI_ADC!Print_Area</vt:lpstr>
      <vt:lpstr>KRI_ATC!Print_Area</vt:lpstr>
      <vt:lpstr>KRM_AVI!Print_Area</vt:lpstr>
      <vt:lpstr>KRM_RSH!Print_Area</vt:lpstr>
      <vt:lpstr>LJV_HEV!Print_Area</vt:lpstr>
      <vt:lpstr>LJV_RGV!Print_Area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Érvényes 2020_2021 tanévtől</dc:title>
  <dc:subject/>
  <dc:creator>Dr. Palik Matyas</dc:creator>
  <cp:keywords>ÁLSZ óra és vizsgaterv</cp:keywords>
  <dc:description/>
  <cp:lastModifiedBy>Szántai Renáta</cp:lastModifiedBy>
  <cp:revision/>
  <dcterms:created xsi:type="dcterms:W3CDTF">2013-03-06T07:49:00Z</dcterms:created>
  <dcterms:modified xsi:type="dcterms:W3CDTF">2025-06-30T08:25:41Z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0x010100DDBB9A1EE5D78E49972E3E127FE104F3</vt:lpwstr>
  </property>
</Properties>
</file>